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ntd-fs01\z.全部署共通\■プロジェクト関連\33_RSS\サンプルシート\顧客提供\20240524\シンプル\"/>
    </mc:Choice>
  </mc:AlternateContent>
  <xr:revisionPtr revIDLastSave="0" documentId="13_ncr:1_{9DA4E5A5-22EF-42F0-B152-FE2C08F1C11A}" xr6:coauthVersionLast="47" xr6:coauthVersionMax="47" xr10:uidLastSave="{00000000-0000-0000-0000-000000000000}"/>
  <workbookProtection workbookAlgorithmName="SHA-512" workbookHashValue="znwcLkhXK6imirvQ9jpeSk2uJ8/VtIcRrAYHopwYelpxxJvbzrhJSAfz2sK1UF0O/5VQdwxDkkmhBhSUwwhwzw==" workbookSaltValue="8smf4c69iCwRJTqST15C9Q==" workbookSpinCount="100000" lockStructure="1"/>
  <bookViews>
    <workbookView xWindow="28680" yWindow="-120" windowWidth="29040" windowHeight="17640" xr2:uid="{00000000-000D-0000-FFFF-FFFF00000000}"/>
  </bookViews>
  <sheets>
    <sheet name="説明" sheetId="2" r:id="rId1"/>
    <sheet name="銘柄一覧" sheetId="1" r:id="rId2"/>
  </sheets>
  <definedNames>
    <definedName name="_xlnm.Print_Area" localSheetId="0">説明!$A$1:$AA$22</definedName>
    <definedName name="_xlnm.Print_Area" localSheetId="1">銘柄一覧!$A$1:$AJ$45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7" i="1" l="1"/>
  <c r="W39" i="1"/>
  <c r="J29" i="1"/>
  <c r="AF27" i="1"/>
  <c r="W29" i="1"/>
  <c r="K13" i="1"/>
  <c r="Y37" i="1"/>
  <c r="M41" i="1"/>
  <c r="M5" i="1"/>
  <c r="N35" i="1"/>
  <c r="N7" i="1"/>
  <c r="T39" i="1"/>
  <c r="F40" i="1"/>
  <c r="AE42" i="1"/>
  <c r="Y41" i="1"/>
  <c r="I37" i="1"/>
  <c r="X31" i="1"/>
  <c r="AE5" i="1"/>
  <c r="D27" i="1"/>
  <c r="AD40" i="1"/>
  <c r="I19" i="1"/>
  <c r="D33" i="1"/>
  <c r="N25" i="1"/>
  <c r="AA32" i="1"/>
  <c r="F19" i="1"/>
  <c r="F39" i="1"/>
  <c r="AF42" i="1"/>
  <c r="AA11" i="1"/>
  <c r="N38" i="1"/>
  <c r="F31" i="1"/>
  <c r="AD18" i="1"/>
  <c r="G35" i="1"/>
  <c r="W27" i="1"/>
  <c r="Y17" i="1"/>
  <c r="B38" i="1"/>
  <c r="U29" i="1"/>
  <c r="AA31" i="1"/>
  <c r="AA8" i="1"/>
  <c r="AE43" i="1"/>
  <c r="X38" i="1"/>
  <c r="AA23" i="1"/>
  <c r="G37" i="1"/>
  <c r="M30" i="1"/>
  <c r="X18" i="1"/>
  <c r="U35" i="1"/>
  <c r="J39" i="1"/>
  <c r="C33" i="1"/>
  <c r="G9" i="1"/>
  <c r="U15" i="1"/>
  <c r="F32" i="1"/>
  <c r="X10" i="1"/>
  <c r="X5" i="1"/>
  <c r="AH29" i="1"/>
  <c r="AD37" i="1"/>
  <c r="AH42" i="1"/>
  <c r="AE29" i="1"/>
  <c r="W17" i="1"/>
  <c r="J13" i="1"/>
  <c r="Q29" i="1"/>
  <c r="Y22" i="1"/>
  <c r="AH30" i="1"/>
  <c r="W9" i="1"/>
  <c r="Q43" i="1"/>
  <c r="M32" i="1"/>
  <c r="T29" i="1"/>
  <c r="J21" i="1"/>
  <c r="AE12" i="1"/>
  <c r="AA17" i="1"/>
  <c r="AA43" i="1"/>
  <c r="K42" i="1"/>
  <c r="AH27" i="1"/>
  <c r="Q5" i="1"/>
  <c r="X41" i="1"/>
  <c r="P39" i="1"/>
  <c r="U27" i="1"/>
  <c r="AH22" i="1"/>
  <c r="P28" i="1"/>
  <c r="Q32" i="1"/>
  <c r="AE23" i="1"/>
  <c r="C23" i="1"/>
  <c r="J5" i="1"/>
  <c r="AB39" i="1"/>
  <c r="T42" i="1"/>
  <c r="C41" i="1"/>
  <c r="AH21" i="1"/>
  <c r="N5" i="1"/>
  <c r="AI15" i="1"/>
  <c r="AA9" i="1"/>
  <c r="J40" i="1"/>
  <c r="M29" i="1"/>
  <c r="R43" i="1"/>
  <c r="AI27" i="1"/>
  <c r="X20" i="1"/>
  <c r="AA10" i="1"/>
  <c r="F13" i="1"/>
  <c r="M37" i="1"/>
  <c r="D41" i="1"/>
  <c r="AE20" i="1"/>
  <c r="Q22" i="1"/>
  <c r="X25" i="1"/>
  <c r="Q8" i="1"/>
  <c r="F33" i="1"/>
  <c r="R32" i="1"/>
  <c r="R31" i="1"/>
  <c r="AF17" i="1"/>
  <c r="I17" i="1"/>
  <c r="R12" i="1"/>
  <c r="U5" i="1"/>
  <c r="AI39" i="1"/>
  <c r="AI9" i="1"/>
  <c r="P17" i="1"/>
  <c r="C42" i="1"/>
  <c r="AF21" i="1"/>
  <c r="Y12" i="1"/>
  <c r="AB9" i="1"/>
  <c r="U25" i="1"/>
  <c r="T19" i="1"/>
  <c r="P27" i="1"/>
  <c r="M11" i="1"/>
  <c r="Y42" i="1"/>
  <c r="F10" i="1"/>
  <c r="W8" i="1"/>
  <c r="AB17" i="1"/>
  <c r="J32" i="1"/>
  <c r="M20" i="1"/>
  <c r="Q42" i="1"/>
  <c r="AH40" i="1"/>
  <c r="N28" i="1"/>
  <c r="W20" i="1"/>
  <c r="F22" i="1"/>
  <c r="M13" i="1"/>
  <c r="G5" i="1"/>
  <c r="X33" i="1"/>
  <c r="K31" i="1"/>
  <c r="AI28" i="1"/>
  <c r="AH9" i="1"/>
  <c r="Q15" i="1"/>
  <c r="T28" i="1"/>
  <c r="AA28" i="1"/>
  <c r="D23" i="1"/>
  <c r="X11" i="1"/>
  <c r="M7" i="1"/>
  <c r="M18" i="1"/>
  <c r="AA7" i="1"/>
  <c r="T8" i="1"/>
  <c r="M25" i="1"/>
  <c r="Q41" i="1"/>
  <c r="AA29" i="1"/>
  <c r="AE21" i="1"/>
  <c r="AB8" i="1"/>
  <c r="X35" i="1"/>
  <c r="P40" i="1"/>
  <c r="J41" i="1"/>
  <c r="AH31" i="1"/>
  <c r="AA20" i="1"/>
  <c r="P37" i="1"/>
  <c r="F20" i="1"/>
  <c r="R11" i="1"/>
  <c r="AD8" i="1"/>
  <c r="M15" i="1"/>
  <c r="AE32" i="1"/>
  <c r="W18" i="1"/>
  <c r="T13" i="1"/>
  <c r="AB35" i="1"/>
  <c r="D37" i="1"/>
  <c r="G28" i="1"/>
  <c r="AA22" i="1"/>
  <c r="J19" i="1"/>
  <c r="Q19" i="1"/>
  <c r="X9" i="1"/>
  <c r="T12" i="1"/>
  <c r="AB38" i="1"/>
  <c r="G7" i="1"/>
  <c r="I10" i="1"/>
  <c r="AB19" i="1"/>
  <c r="C35" i="1"/>
  <c r="I27" i="1"/>
  <c r="X28" i="1"/>
  <c r="AE41" i="1"/>
  <c r="AI19" i="1"/>
  <c r="W38" i="1"/>
  <c r="R41" i="1"/>
  <c r="AB5" i="1"/>
  <c r="K43" i="1"/>
  <c r="M38" i="1"/>
  <c r="X13" i="1"/>
  <c r="J23" i="1"/>
  <c r="Y27" i="1"/>
  <c r="AH12" i="1"/>
  <c r="C39" i="1"/>
  <c r="AH7" i="1"/>
  <c r="AE30" i="1"/>
  <c r="J30" i="1"/>
  <c r="I29" i="1"/>
  <c r="X30" i="1"/>
  <c r="I20" i="1"/>
  <c r="X15" i="1"/>
  <c r="AE40" i="1"/>
  <c r="T43" i="1"/>
  <c r="P29" i="1"/>
  <c r="AF33" i="1"/>
  <c r="C30" i="1"/>
  <c r="X40" i="1"/>
  <c r="M40" i="1"/>
  <c r="AB28" i="1"/>
  <c r="C8" i="1"/>
  <c r="C20" i="1"/>
  <c r="T31" i="1"/>
  <c r="AE19" i="1"/>
  <c r="W10" i="1"/>
  <c r="T5" i="1"/>
  <c r="U37" i="1"/>
  <c r="K37" i="1"/>
  <c r="W30" i="1"/>
  <c r="AA18" i="1"/>
  <c r="Q23" i="1"/>
  <c r="K12" i="1"/>
  <c r="Q31" i="1"/>
  <c r="C43" i="1"/>
  <c r="AH35" i="1"/>
  <c r="W28" i="1"/>
  <c r="AD30" i="1"/>
  <c r="X22" i="1"/>
  <c r="T7" i="1"/>
  <c r="C5" i="1"/>
  <c r="I40" i="1"/>
  <c r="B27" i="1"/>
  <c r="AE22" i="1"/>
  <c r="J8" i="1"/>
  <c r="AD20" i="1"/>
  <c r="AH38" i="1"/>
  <c r="F27" i="1"/>
  <c r="AA35" i="1"/>
  <c r="U28" i="1"/>
  <c r="Y23" i="1"/>
  <c r="M19" i="1"/>
  <c r="M9" i="1"/>
  <c r="Q39" i="1"/>
  <c r="T23" i="1"/>
  <c r="AH13" i="1"/>
  <c r="F28" i="1"/>
  <c r="G15" i="1"/>
  <c r="M31" i="1"/>
  <c r="Q28" i="1"/>
  <c r="F18" i="1"/>
  <c r="Y13" i="1"/>
  <c r="T30" i="1"/>
  <c r="Q30" i="1"/>
  <c r="T22" i="1"/>
  <c r="AF12" i="1"/>
  <c r="Q12" i="1"/>
  <c r="J11" i="1"/>
  <c r="R22" i="1"/>
  <c r="AH23" i="1"/>
  <c r="Q11" i="1"/>
  <c r="M22" i="1"/>
  <c r="M39" i="1"/>
  <c r="AB25" i="1"/>
  <c r="P19" i="1"/>
  <c r="C21" i="1"/>
  <c r="M10" i="1"/>
  <c r="F7" i="1"/>
  <c r="AA15" i="1"/>
  <c r="R21" i="1"/>
  <c r="AE10" i="1"/>
  <c r="J18" i="1"/>
  <c r="J35" i="1"/>
  <c r="T15" i="1"/>
  <c r="P38" i="1"/>
  <c r="Q40" i="1"/>
  <c r="F29" i="1"/>
  <c r="P7" i="1"/>
  <c r="I18" i="1"/>
  <c r="AF11" i="1"/>
  <c r="AD19" i="1"/>
  <c r="B9" i="1"/>
  <c r="F12" i="1"/>
  <c r="AA27" i="1"/>
  <c r="X23" i="1"/>
  <c r="AI8" i="1"/>
  <c r="F15" i="1"/>
  <c r="B18" i="1"/>
  <c r="F41" i="1"/>
  <c r="G39" i="1"/>
  <c r="M27" i="1"/>
  <c r="K22" i="1"/>
  <c r="AF7" i="1"/>
  <c r="N8" i="1"/>
  <c r="AH39" i="1"/>
  <c r="J22" i="1"/>
  <c r="AH19" i="1"/>
  <c r="K23" i="1"/>
  <c r="U9" i="1"/>
  <c r="C25" i="1"/>
  <c r="C11" i="1"/>
  <c r="AH41" i="1"/>
  <c r="C31" i="1"/>
  <c r="AA33" i="1"/>
  <c r="G17" i="1"/>
  <c r="AD29" i="1"/>
  <c r="AE18" i="1"/>
  <c r="T38" i="1"/>
  <c r="AD38" i="1"/>
  <c r="C10" i="1"/>
  <c r="I8" i="1"/>
  <c r="AE15" i="1"/>
  <c r="C32" i="1"/>
  <c r="M21" i="1"/>
  <c r="AA37" i="1"/>
  <c r="F38" i="1"/>
  <c r="C19" i="1"/>
  <c r="AI5" i="1"/>
  <c r="D12" i="1"/>
  <c r="N15" i="1"/>
  <c r="AA25" i="1"/>
  <c r="W19" i="1"/>
  <c r="AF43" i="1"/>
  <c r="N39" i="1"/>
  <c r="AA30" i="1"/>
  <c r="AA5" i="1"/>
  <c r="Y11" i="1"/>
  <c r="AB29" i="1"/>
  <c r="AH43" i="1"/>
  <c r="D13" i="1"/>
  <c r="AD39" i="1"/>
  <c r="J12" i="1"/>
  <c r="C28" i="1"/>
  <c r="C40" i="1"/>
  <c r="J25" i="1"/>
  <c r="AA41" i="1"/>
  <c r="T41" i="1"/>
  <c r="X29" i="1"/>
  <c r="AI17" i="1"/>
  <c r="B19" i="1"/>
  <c r="B20" i="1"/>
  <c r="AA38" i="1"/>
  <c r="J42" i="1"/>
  <c r="Q25" i="1"/>
  <c r="U19" i="1"/>
  <c r="D22" i="1"/>
  <c r="Q9" i="1"/>
  <c r="Q35" i="1"/>
  <c r="I39" i="1"/>
  <c r="B39" i="1"/>
  <c r="Q21" i="1"/>
  <c r="I38" i="1"/>
  <c r="J31" i="1"/>
  <c r="AH11" i="1"/>
  <c r="W40" i="1"/>
  <c r="C38" i="1"/>
  <c r="AA21" i="1"/>
  <c r="B28" i="1"/>
  <c r="D43" i="1"/>
  <c r="N19" i="1"/>
  <c r="AF41" i="1"/>
  <c r="B37" i="1"/>
  <c r="AA13" i="1"/>
  <c r="AI38" i="1"/>
  <c r="B29" i="1"/>
  <c r="K41" i="1"/>
  <c r="M28" i="1"/>
  <c r="X32" i="1"/>
  <c r="C22" i="1"/>
  <c r="C29" i="1"/>
  <c r="AE39" i="1"/>
  <c r="M43" i="1"/>
  <c r="R27" i="1"/>
  <c r="AH25" i="1"/>
  <c r="I28" i="1"/>
  <c r="AA42" i="1"/>
  <c r="F43" i="1"/>
  <c r="AD27" i="1"/>
  <c r="C13" i="1"/>
  <c r="P30" i="1"/>
  <c r="AE33" i="1"/>
  <c r="AD7" i="1"/>
  <c r="P10" i="1"/>
  <c r="K11" i="1"/>
  <c r="R37" i="1"/>
  <c r="G38" i="1"/>
  <c r="AD28" i="1"/>
  <c r="M35" i="1"/>
  <c r="Q10" i="1"/>
  <c r="AH33" i="1"/>
  <c r="T9" i="1"/>
  <c r="B30" i="1"/>
  <c r="C12" i="1"/>
  <c r="AF31" i="1"/>
  <c r="AI18" i="1"/>
  <c r="AA12" i="1"/>
  <c r="X39" i="1"/>
  <c r="G27" i="1"/>
  <c r="N37" i="1"/>
  <c r="J33" i="1"/>
  <c r="Q18" i="1"/>
  <c r="U8" i="1"/>
  <c r="K33" i="1"/>
  <c r="Y43" i="1"/>
  <c r="T33" i="1"/>
  <c r="AH15" i="1"/>
  <c r="AH20" i="1"/>
  <c r="P20" i="1"/>
  <c r="R7" i="1"/>
  <c r="T40" i="1"/>
  <c r="G18" i="1"/>
  <c r="M23" i="1"/>
  <c r="F21" i="1"/>
  <c r="G25" i="1"/>
  <c r="AE38" i="1"/>
  <c r="AH5" i="1"/>
  <c r="T27" i="1"/>
  <c r="X19" i="1"/>
  <c r="G19" i="1"/>
  <c r="R17" i="1"/>
  <c r="T32" i="1"/>
  <c r="J9" i="1"/>
  <c r="C18" i="1"/>
  <c r="Y21" i="1"/>
  <c r="B10" i="1"/>
  <c r="T17" i="1"/>
  <c r="F23" i="1"/>
  <c r="R13" i="1"/>
  <c r="X42" i="1"/>
  <c r="J28" i="1"/>
  <c r="AF32" i="1"/>
  <c r="K17" i="1"/>
  <c r="C9" i="1"/>
  <c r="AH37" i="1"/>
  <c r="R33" i="1"/>
  <c r="AI29" i="1"/>
  <c r="AD10" i="1"/>
  <c r="D11" i="1"/>
  <c r="N18" i="1"/>
  <c r="AD9" i="1"/>
  <c r="I30" i="1"/>
  <c r="F9" i="1"/>
  <c r="AB27" i="1"/>
  <c r="Y33" i="1"/>
  <c r="AH18" i="1"/>
  <c r="AF13" i="1"/>
  <c r="T35" i="1"/>
  <c r="U39" i="1"/>
  <c r="T37" i="1"/>
  <c r="D31" i="1"/>
  <c r="AB18" i="1"/>
  <c r="AE25" i="1"/>
  <c r="AI7" i="1"/>
  <c r="AB7" i="1"/>
  <c r="AH8" i="1"/>
  <c r="J15" i="1"/>
  <c r="W7" i="1"/>
  <c r="AE28" i="1"/>
  <c r="R23" i="1"/>
  <c r="N9" i="1"/>
  <c r="M17" i="1"/>
  <c r="F42" i="1"/>
  <c r="K27" i="1"/>
  <c r="Q20" i="1"/>
  <c r="F5" i="1"/>
  <c r="X12" i="1"/>
  <c r="I9" i="1"/>
  <c r="X21" i="1"/>
  <c r="C15" i="1"/>
  <c r="J43" i="1"/>
  <c r="D21" i="1"/>
  <c r="D17" i="1"/>
  <c r="M8" i="1"/>
  <c r="U7" i="1"/>
  <c r="I7" i="1"/>
  <c r="Q13" i="1"/>
  <c r="T21" i="1"/>
  <c r="B7" i="1"/>
  <c r="F35" i="1"/>
  <c r="N27" i="1"/>
  <c r="W37" i="1"/>
  <c r="D32" i="1"/>
  <c r="F30" i="1"/>
  <c r="T11" i="1"/>
  <c r="U17" i="1"/>
  <c r="B40" i="1"/>
  <c r="AH28" i="1"/>
  <c r="X8" i="1"/>
  <c r="M12" i="1"/>
  <c r="AA39" i="1"/>
  <c r="J38" i="1"/>
  <c r="B17" i="1"/>
  <c r="P18" i="1"/>
  <c r="AE11" i="1"/>
  <c r="AD17" i="1"/>
  <c r="T25" i="1"/>
  <c r="U38" i="1"/>
  <c r="N17" i="1"/>
  <c r="AH10" i="1"/>
  <c r="Y31" i="1"/>
  <c r="T20" i="1"/>
  <c r="AH32" i="1"/>
  <c r="AE13" i="1"/>
  <c r="R42" i="1"/>
  <c r="B8" i="1"/>
  <c r="AB15" i="1"/>
  <c r="J20" i="1"/>
  <c r="Y7" i="1"/>
  <c r="Q38" i="1"/>
  <c r="F25" i="1"/>
  <c r="T18" i="1"/>
  <c r="Y32" i="1"/>
  <c r="AA19" i="1"/>
  <c r="T10" i="1"/>
  <c r="Q33" i="1"/>
  <c r="M42" i="1"/>
  <c r="K21" i="1"/>
  <c r="F37" i="1"/>
  <c r="AI35" i="1"/>
  <c r="K7" i="1"/>
  <c r="AE8" i="1"/>
  <c r="F17" i="1"/>
  <c r="X43" i="1"/>
  <c r="K32" i="1"/>
  <c r="AF22" i="1"/>
  <c r="U18" i="1"/>
  <c r="J10" i="1"/>
  <c r="D7" i="1"/>
  <c r="AE9" i="1"/>
  <c r="AA40" i="1"/>
  <c r="M33" i="1"/>
  <c r="G8" i="1"/>
  <c r="F11" i="1"/>
  <c r="AE35" i="1"/>
  <c r="D42" i="1"/>
  <c r="AF23" i="1"/>
  <c r="N29" i="1"/>
  <c r="P9" i="1"/>
  <c r="AI25" i="1"/>
  <c r="AB37" i="1"/>
  <c r="AH17" i="1"/>
  <c r="F8" i="1"/>
  <c r="G29" i="1"/>
  <c r="P8" i="1"/>
  <c r="AE31" i="1"/>
  <c r="AF37" i="1"/>
  <c r="F26" i="1"/>
  <c r="T16" i="1"/>
  <c r="M26" i="1"/>
  <c r="AH26" i="1"/>
  <c r="T26" i="1"/>
  <c r="AA16" i="1"/>
  <c r="M36" i="1"/>
  <c r="F16" i="1"/>
  <c r="F36" i="1"/>
  <c r="AA36" i="1"/>
  <c r="AH36" i="1"/>
  <c r="AA6" i="1"/>
  <c r="F6" i="1"/>
  <c r="T36" i="1"/>
  <c r="T6" i="1"/>
  <c r="AA26" i="1"/>
  <c r="AH6" i="1"/>
  <c r="M16" i="1"/>
  <c r="M6" i="1"/>
  <c r="AH16" i="1"/>
  <c r="AI16" i="1" l="1"/>
  <c r="N6" i="1"/>
  <c r="N16" i="1"/>
  <c r="AI6" i="1"/>
  <c r="AB26" i="1"/>
  <c r="U6" i="1"/>
  <c r="U36" i="1"/>
  <c r="G6" i="1"/>
  <c r="AB6" i="1"/>
  <c r="AI36" i="1"/>
  <c r="AB36" i="1"/>
  <c r="G36" i="1"/>
  <c r="G16" i="1"/>
  <c r="N36" i="1"/>
  <c r="AB16" i="1"/>
  <c r="U26" i="1"/>
  <c r="AI26" i="1"/>
  <c r="N26" i="1"/>
  <c r="U16" i="1"/>
  <c r="G26" i="1"/>
</calcChain>
</file>

<file path=xl/sharedStrings.xml><?xml version="1.0" encoding="utf-8"?>
<sst xmlns="http://schemas.openxmlformats.org/spreadsheetml/2006/main" count="267" uniqueCount="20">
  <si>
    <t>始値</t>
  </si>
  <si>
    <t>高値</t>
  </si>
  <si>
    <t>安値</t>
  </si>
  <si>
    <t>売買高</t>
  </si>
  <si>
    <t>売数量</t>
  </si>
  <si>
    <t>値段</t>
  </si>
  <si>
    <t>買数量</t>
  </si>
  <si>
    <t>前日比</t>
    <rPh sb="0" eb="3">
      <t>ゼンジツヒ</t>
    </rPh>
    <phoneticPr fontId="1"/>
  </si>
  <si>
    <t>前日終値</t>
    <rPh sb="0" eb="2">
      <t>ゼンジツ</t>
    </rPh>
    <rPh sb="2" eb="4">
      <t>オワリネ</t>
    </rPh>
    <phoneticPr fontId="1"/>
  </si>
  <si>
    <t>VWAP</t>
    <phoneticPr fontId="1"/>
  </si>
  <si>
    <t>Tick回数</t>
    <rPh sb="4" eb="6">
      <t>カイスウ</t>
    </rPh>
    <phoneticPr fontId="1"/>
  </si>
  <si>
    <t>成行</t>
    <rPh sb="0" eb="2">
      <t>ナリユキ</t>
    </rPh>
    <phoneticPr fontId="1"/>
  </si>
  <si>
    <t>現  値</t>
    <phoneticPr fontId="1"/>
  </si>
  <si>
    <t>銘柄管理　サンプルシート</t>
    <rPh sb="0" eb="2">
      <t>メイガラ</t>
    </rPh>
    <rPh sb="2" eb="4">
      <t>カンリ</t>
    </rPh>
    <phoneticPr fontId="11"/>
  </si>
  <si>
    <t>　東証スタンダート銘柄トップ20をサンプル銘柄にして一目管理できます。(2023年10月版）</t>
    <rPh sb="26" eb="28">
      <t>イチモク</t>
    </rPh>
    <rPh sb="28" eb="30">
      <t>カンリ</t>
    </rPh>
    <phoneticPr fontId="11"/>
  </si>
  <si>
    <t>セルの値は自動的に更新されます。</t>
    <phoneticPr fontId="13"/>
  </si>
  <si>
    <t>サンプルシート使用上の注意事項</t>
    <rPh sb="7" eb="10">
      <t>シヨウジョウ</t>
    </rPh>
    <rPh sb="11" eb="13">
      <t>チュウイ</t>
    </rPh>
    <rPh sb="13" eb="15">
      <t>ジコウ</t>
    </rPh>
    <phoneticPr fontId="1"/>
  </si>
  <si>
    <t>銘柄管理　サンプルシート</t>
    <rPh sb="0" eb="2">
      <t>メイガラ</t>
    </rPh>
    <rPh sb="2" eb="4">
      <t>カンリ</t>
    </rPh>
    <phoneticPr fontId="1"/>
  </si>
  <si>
    <t>銘柄サンプルとして2023年10月時点のスタンダート20構成銘柄が登録されたシートです。</t>
    <rPh sb="16" eb="17">
      <t>ガツ</t>
    </rPh>
    <phoneticPr fontId="13"/>
  </si>
  <si>
    <t>v1.1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</si>
</sst>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Blue]\+0.0;[Red]\-0.0;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sz val="11"/>
      <color theme="8" tint="-0.499984740745262"/>
      <name val="BIZ UDPゴシック"/>
      <family val="3"/>
      <charset val="128"/>
    </font>
    <font>
      <sz val="14"/>
      <name val="BIZ UDゴシック"/>
      <family val="3"/>
      <charset val="128"/>
    </font>
    <font>
      <b/>
      <sz val="16"/>
      <color theme="0"/>
      <name val="BIZ UDゴシック"/>
      <family val="3"/>
      <charset val="128"/>
    </font>
    <font>
      <sz val="14"/>
      <color theme="1"/>
      <name val="BIZ UDゴシック"/>
      <family val="3"/>
      <charset val="128"/>
    </font>
    <font>
      <b/>
      <sz val="14"/>
      <color theme="1"/>
      <name val="BIZ UDゴシック"/>
      <family val="3"/>
      <charset val="128"/>
    </font>
    <font>
      <sz val="11"/>
      <color theme="1"/>
      <name val="BIZ UDゴシック"/>
      <family val="3"/>
      <charset val="128"/>
    </font>
    <font>
      <b/>
      <sz val="11"/>
      <color theme="1"/>
      <name val="BIZ UDゴシック"/>
      <family val="3"/>
      <charset val="128"/>
    </font>
    <font>
      <sz val="6"/>
      <name val="BIZ UDゴシック"/>
      <family val="2"/>
      <charset val="128"/>
    </font>
    <font>
      <b/>
      <sz val="18"/>
      <color theme="1"/>
      <name val="BIZ UDゴシック"/>
      <family val="3"/>
      <charset val="128"/>
    </font>
    <font>
      <sz val="6"/>
      <name val="ＭＳ Ｐゴシック"/>
      <family val="3"/>
      <charset val="128"/>
    </font>
  </fonts>
  <fills count="8">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rgb="FFFFC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rgb="FFFFC000"/>
      </bottom>
      <diagonal/>
    </border>
    <border>
      <left style="thin">
        <color indexed="64"/>
      </left>
      <right style="medium">
        <color indexed="64"/>
      </right>
      <top style="hair">
        <color indexed="64"/>
      </top>
      <bottom style="thin">
        <color rgb="FFFFC000"/>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53">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0" fontId="5" fillId="5" borderId="25" xfId="0" applyFont="1" applyFill="1" applyBorder="1" applyAlignment="1">
      <alignment horizontal="center" vertical="center" shrinkToFit="1"/>
    </xf>
    <xf numFmtId="38" fontId="9" fillId="0" borderId="3" xfId="1" applyFont="1" applyBorder="1" applyAlignment="1">
      <alignment vertical="center" shrinkToFit="1"/>
    </xf>
    <xf numFmtId="38" fontId="9" fillId="0" borderId="2" xfId="1" applyFont="1" applyBorder="1" applyAlignment="1">
      <alignment vertical="center" shrinkToFit="1"/>
    </xf>
    <xf numFmtId="38" fontId="9" fillId="0" borderId="11" xfId="1" applyFont="1" applyBorder="1" applyAlignment="1">
      <alignment vertical="center" shrinkToFit="1"/>
    </xf>
    <xf numFmtId="38" fontId="10" fillId="2" borderId="6" xfId="1" applyFont="1" applyFill="1" applyBorder="1" applyAlignment="1">
      <alignment vertical="center" shrinkToFit="1"/>
    </xf>
    <xf numFmtId="38" fontId="9" fillId="0" borderId="13" xfId="1" applyFont="1" applyBorder="1" applyAlignment="1">
      <alignment vertical="center" shrinkToFit="1"/>
    </xf>
    <xf numFmtId="38" fontId="10" fillId="3" borderId="4" xfId="1" applyFont="1" applyFill="1" applyBorder="1" applyAlignment="1">
      <alignment vertical="center" shrinkToFit="1"/>
    </xf>
    <xf numFmtId="38" fontId="9" fillId="0" borderId="15" xfId="1" applyFont="1" applyBorder="1" applyAlignment="1">
      <alignment vertical="center" shrinkToFit="1"/>
    </xf>
    <xf numFmtId="176" fontId="9" fillId="0" borderId="3" xfId="0" applyNumberFormat="1" applyFont="1" applyBorder="1" applyAlignment="1">
      <alignment vertical="center" shrinkToFit="1"/>
    </xf>
    <xf numFmtId="38" fontId="9" fillId="0" borderId="17" xfId="1" applyFont="1" applyBorder="1" applyAlignment="1">
      <alignment vertical="center" shrinkToFit="1"/>
    </xf>
    <xf numFmtId="38" fontId="9" fillId="0" borderId="18" xfId="1" applyFont="1" applyBorder="1" applyAlignment="1">
      <alignment vertical="center" shrinkToFit="1"/>
    </xf>
    <xf numFmtId="38" fontId="9" fillId="0" borderId="5" xfId="1" applyFont="1" applyBorder="1" applyAlignment="1">
      <alignment vertical="center" shrinkToFit="1"/>
    </xf>
    <xf numFmtId="38" fontId="9" fillId="0" borderId="10" xfId="1" applyFont="1" applyBorder="1" applyAlignment="1">
      <alignment vertical="center" shrinkToFit="1"/>
    </xf>
    <xf numFmtId="38" fontId="9" fillId="0" borderId="12" xfId="1" applyFont="1" applyBorder="1" applyAlignment="1">
      <alignment vertical="center" shrinkToFit="1"/>
    </xf>
    <xf numFmtId="38" fontId="9" fillId="0" borderId="14" xfId="1" applyFont="1" applyBorder="1" applyAlignment="1">
      <alignment vertical="center" shrinkToFit="1"/>
    </xf>
    <xf numFmtId="0" fontId="9" fillId="0" borderId="16" xfId="0" applyFont="1" applyBorder="1" applyAlignment="1">
      <alignment vertical="center" shrinkToFit="1"/>
    </xf>
    <xf numFmtId="38" fontId="9" fillId="0" borderId="4" xfId="1" applyFont="1" applyBorder="1" applyAlignment="1">
      <alignment vertical="center" shrinkToFit="1"/>
    </xf>
    <xf numFmtId="38" fontId="9" fillId="0" borderId="29" xfId="1" applyFont="1" applyBorder="1" applyAlignment="1">
      <alignment vertical="center" shrinkToFit="1"/>
    </xf>
    <xf numFmtId="0" fontId="9" fillId="0" borderId="1" xfId="0" applyFont="1" applyBorder="1" applyAlignment="1">
      <alignment horizontal="center" vertical="center" shrinkToFit="1"/>
    </xf>
    <xf numFmtId="38" fontId="9" fillId="0" borderId="30" xfId="1" applyFont="1" applyBorder="1" applyAlignment="1">
      <alignment vertical="center" shrinkToFit="1"/>
    </xf>
    <xf numFmtId="0" fontId="9" fillId="6" borderId="7" xfId="0" applyFont="1" applyFill="1" applyBorder="1" applyAlignment="1">
      <alignment horizontal="center" vertical="center" shrinkToFit="1"/>
    </xf>
    <xf numFmtId="0" fontId="9" fillId="6" borderId="8" xfId="0" applyFont="1" applyFill="1" applyBorder="1" applyAlignment="1">
      <alignment horizontal="center" vertical="center" shrinkToFit="1"/>
    </xf>
    <xf numFmtId="0" fontId="9" fillId="6" borderId="9" xfId="0" applyFont="1" applyFill="1" applyBorder="1" applyAlignment="1">
      <alignment horizontal="center" vertical="center" shrinkToFit="1"/>
    </xf>
    <xf numFmtId="0" fontId="7" fillId="6" borderId="25" xfId="0" applyFont="1" applyFill="1" applyBorder="1" applyAlignment="1">
      <alignment vertical="center" shrinkToFit="1"/>
    </xf>
    <xf numFmtId="0" fontId="9" fillId="6" borderId="14" xfId="0" applyFont="1" applyFill="1" applyBorder="1" applyAlignment="1">
      <alignment vertical="center" shrinkToFit="1"/>
    </xf>
    <xf numFmtId="0" fontId="9" fillId="6" borderId="10" xfId="0" applyFont="1" applyFill="1" applyBorder="1" applyAlignment="1">
      <alignment vertical="center" shrinkToFit="1"/>
    </xf>
    <xf numFmtId="0" fontId="9" fillId="6" borderId="20" xfId="0" applyFont="1" applyFill="1" applyBorder="1" applyAlignment="1">
      <alignment vertical="center" shrinkToFit="1"/>
    </xf>
    <xf numFmtId="0" fontId="9" fillId="6" borderId="22" xfId="0" applyFont="1" applyFill="1" applyBorder="1" applyAlignment="1">
      <alignment vertical="center" shrinkToFit="1"/>
    </xf>
    <xf numFmtId="10" fontId="9" fillId="0" borderId="32" xfId="0" applyNumberFormat="1"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38" fontId="8" fillId="0" borderId="28" xfId="1" applyFont="1" applyFill="1" applyBorder="1" applyAlignment="1">
      <alignment vertical="center" shrinkToFit="1"/>
    </xf>
    <xf numFmtId="0" fontId="9" fillId="0" borderId="33" xfId="0" applyFont="1" applyBorder="1" applyAlignment="1">
      <alignment horizontal="center" vertical="center" shrinkToFit="1"/>
    </xf>
    <xf numFmtId="0" fontId="5" fillId="0" borderId="35" xfId="0" applyFont="1" applyBorder="1" applyAlignment="1">
      <alignment vertical="center" shrinkToFit="1"/>
    </xf>
    <xf numFmtId="0" fontId="5" fillId="0" borderId="0" xfId="0" applyFont="1" applyAlignment="1">
      <alignment vertical="center" shrinkToFit="1"/>
    </xf>
    <xf numFmtId="0" fontId="9" fillId="0" borderId="0" xfId="2" applyFont="1">
      <alignment vertical="center"/>
    </xf>
    <xf numFmtId="0" fontId="12" fillId="0" borderId="37" xfId="2" applyFont="1" applyBorder="1">
      <alignment vertical="center"/>
    </xf>
    <xf numFmtId="0" fontId="9" fillId="0" borderId="37" xfId="2" applyFont="1" applyBorder="1">
      <alignment vertical="center"/>
    </xf>
    <xf numFmtId="0" fontId="7" fillId="0" borderId="0" xfId="2" applyFont="1">
      <alignment vertical="center"/>
    </xf>
    <xf numFmtId="177" fontId="10" fillId="0" borderId="31" xfId="1" applyNumberFormat="1" applyFont="1" applyBorder="1" applyAlignment="1">
      <alignment vertical="center" shrinkToFit="1"/>
    </xf>
    <xf numFmtId="0" fontId="6" fillId="7" borderId="28" xfId="0" applyFont="1" applyFill="1" applyBorder="1" applyAlignment="1">
      <alignment vertical="center" shrinkToFit="1"/>
    </xf>
    <xf numFmtId="0" fontId="6" fillId="7" borderId="26" xfId="0" applyFont="1" applyFill="1" applyBorder="1" applyAlignment="1">
      <alignment vertical="center" shrinkToFit="1"/>
    </xf>
    <xf numFmtId="38" fontId="9" fillId="0" borderId="23" xfId="1" applyFont="1" applyBorder="1" applyAlignment="1">
      <alignment horizontal="right" vertical="center" shrinkToFit="1"/>
    </xf>
    <xf numFmtId="38" fontId="9" fillId="0" borderId="24" xfId="1" applyFont="1" applyBorder="1" applyAlignment="1">
      <alignment horizontal="right" vertical="center" shrinkToFit="1"/>
    </xf>
    <xf numFmtId="0" fontId="6" fillId="4" borderId="35"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36" xfId="0" applyFont="1" applyFill="1" applyBorder="1" applyAlignment="1">
      <alignment horizontal="center" vertical="center" shrinkToFit="1"/>
    </xf>
    <xf numFmtId="0" fontId="5" fillId="0" borderId="34" xfId="0" applyFont="1" applyBorder="1" applyAlignment="1">
      <alignment vertical="center" shrinkToFit="1"/>
    </xf>
    <xf numFmtId="0" fontId="5" fillId="0" borderId="26" xfId="0" applyFont="1" applyBorder="1" applyAlignment="1">
      <alignment vertical="center" shrinkToFit="1"/>
    </xf>
    <xf numFmtId="0" fontId="5" fillId="0" borderId="27" xfId="0" applyFont="1" applyBorder="1" applyAlignment="1">
      <alignment vertical="center" shrinkToFit="1"/>
    </xf>
  </cellXfs>
  <cellStyles count="3">
    <cellStyle name="桁区切り" xfId="1" builtinId="6"/>
    <cellStyle name="標準" xfId="0" builtinId="0"/>
    <cellStyle name="標準 2" xfId="2" xr:uid="{500B1A74-7131-451E-B2D8-09072BB228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rtdsrv_e00834e1d91342ac903ed63709788e47">
      <tp>
        <v>1</v>
        <stp/>
        <stp>673f9b2f-541a-4341-8b75-a6bd6dd26688</stp>
        <tr r="W40" s="1"/>
      </tp>
    </main>
    <main first="rtdsrv_e00834e1d91342ac903ed63709788e47">
      <tp>
        <v>1</v>
        <stp/>
        <stp>d5715f86-2265-43dd-8f50-b371037fb224</stp>
        <tr r="AD17" s="1"/>
      </tp>
    </main>
    <main first="rtdsrv_e00834e1d91342ac903ed63709788e47">
      <tp>
        <v>1</v>
        <stp/>
        <stp>ebf355c9-99c8-46ec-8b9a-43a6141da165</stp>
        <tr r="N7" s="1"/>
      </tp>
    </main>
    <main first="rtdsrv_e00834e1d91342ac903ed63709788e47">
      <tp>
        <v>1</v>
        <stp/>
        <stp>5ae3b0ff-09dc-4d1d-a72f-612254c14048</stp>
        <tr r="P18" s="1"/>
      </tp>
    </main>
    <main first="rtdsrv_e00834e1d91342ac903ed63709788e47">
      <tp>
        <v>1</v>
        <stp/>
        <stp>a67e9322-bb10-4338-9ada-8468e850b53a</stp>
        <tr r="Q22" s="1"/>
      </tp>
    </main>
    <main first="rtdsrv_e00834e1d91342ac903ed63709788e47">
      <tp>
        <v>1</v>
        <stp/>
        <stp>d7c2ce35-7287-48ba-882c-fa5cf436ba0f</stp>
        <tr r="T42" s="1"/>
      </tp>
    </main>
    <main first="rtdsrv_e00834e1d91342ac903ed63709788e47">
      <tp>
        <v>1</v>
        <stp/>
        <stp>21363b99-a4e7-44e4-8c71-5b9cbab750a8</stp>
        <tr r="M39" s="1"/>
      </tp>
    </main>
    <main first="rtdsrv_e00834e1d91342ac903ed63709788e47">
      <tp>
        <v>1</v>
        <stp/>
        <stp>f14ab4f6-49b6-431f-9308-303fc0718ee4</stp>
        <tr r="AA13" s="1"/>
      </tp>
    </main>
    <main first="rtdsrv_e00834e1d91342ac903ed63709788e47">
      <tp>
        <v>1</v>
        <stp/>
        <stp>a68dcadf-d0c9-44ba-bb29-44d5e3d31eef</stp>
        <tr r="X32" s="1"/>
      </tp>
    </main>
    <main first="rtdsrv_e00834e1d91342ac903ed63709788e47">
      <tp>
        <v>1</v>
        <stp/>
        <stp>f2241d8f-6047-4913-944a-a7d1da2d53cd</stp>
        <tr r="AH6" s="1"/>
      </tp>
    </main>
    <main first="rtdsrv_e00834e1d91342ac903ed63709788e47">
      <tp>
        <v>1</v>
        <stp/>
        <stp>fbeb77c5-8055-4ec0-ad42-5fedd452d98c</stp>
        <tr r="J33" s="1"/>
      </tp>
    </main>
    <main first="rtdsrv_e00834e1d91342ac903ed63709788e47">
      <tp>
        <v>1</v>
        <stp/>
        <stp>df4332c9-613d-4a72-a6e6-815abd79cb9b</stp>
        <tr r="G29" s="1"/>
      </tp>
    </main>
    <main first="rtdsrv_e00834e1d91342ac903ed63709788e47">
      <tp>
        <v>1</v>
        <stp/>
        <stp>45418f97-9963-48ff-9dd8-d70e08b40e8e</stp>
        <tr r="M27" s="1"/>
      </tp>
    </main>
    <main first="rtdsrv_e00834e1d91342ac903ed63709788e47">
      <tp>
        <v>1</v>
        <stp/>
        <stp>6d222a1e-9d2c-492c-abc6-31ca296346c4</stp>
        <tr r="AE38" s="1"/>
      </tp>
    </main>
    <main first="rtdsrv_e00834e1d91342ac903ed63709788e47">
      <tp>
        <v>1</v>
        <stp/>
        <stp>0ced4eec-2d6d-4f72-abbc-2eb44aaedbcc</stp>
        <tr r="AI8" s="1"/>
      </tp>
    </main>
    <main first="rtdsrv_e00834e1d91342ac903ed63709788e47">
      <tp>
        <v>1</v>
        <stp/>
        <stp>1f2dc140-4e5c-407d-bfb7-dd155082239d</stp>
        <tr r="F8" s="1"/>
      </tp>
    </main>
    <main first="rtdsrv_e00834e1d91342ac903ed63709788e47">
      <tp>
        <v>1</v>
        <stp/>
        <stp>53b4d934-139a-44e9-8e51-6da420e37a29</stp>
        <tr r="T12" s="1"/>
      </tp>
      <tp>
        <v>1</v>
        <stp/>
        <stp>e821d73b-8b4d-4d71-b42d-32b36aebaee4</stp>
        <tr r="F32" s="1"/>
      </tp>
    </main>
    <main first="rtdsrv_e00834e1d91342ac903ed63709788e47">
      <tp>
        <v>1</v>
        <stp/>
        <stp>c371982a-89bc-43b6-8c70-3880b10769f9</stp>
        <tr r="Q33" s="1"/>
      </tp>
    </main>
    <main first="rtdsrv_e00834e1d91342ac903ed63709788e47">
      <tp>
        <v>1</v>
        <stp/>
        <stp>64cd0c95-7843-42d1-8338-882ef914ca90</stp>
        <tr r="W7" s="1"/>
      </tp>
    </main>
    <main first="rtdsrv_e00834e1d91342ac903ed63709788e47">
      <tp>
        <v>1</v>
        <stp/>
        <stp>42b31bfc-33e1-4d43-8b69-7e18c0e830df</stp>
        <tr r="I8" s="1"/>
      </tp>
    </main>
    <main first="rtdsrv_e00834e1d91342ac903ed63709788e47">
      <tp>
        <v>1</v>
        <stp/>
        <stp>c73acafa-80b3-44d8-a7b2-709d34baf339</stp>
        <tr r="X30" s="1"/>
      </tp>
      <tp>
        <v>1</v>
        <stp/>
        <stp>11b38b1b-f711-4d1e-a1ee-f116b690216e</stp>
        <tr r="AF23" s="1"/>
      </tp>
    </main>
    <main first="rtdsrv_e00834e1d91342ac903ed63709788e47">
      <tp>
        <v>1</v>
        <stp/>
        <stp>b80f2d21-bf2e-4fd0-9e99-327af6aec061</stp>
        <tr r="Y12" s="1"/>
      </tp>
    </main>
    <main first="rtdsrv_e00834e1d91342ac903ed63709788e47">
      <tp>
        <v>1</v>
        <stp/>
        <stp>f616d8da-a9a6-4393-bd89-fd8495bdf658</stp>
        <tr r="T35" s="1"/>
      </tp>
    </main>
    <main first="rtdsrv_e00834e1d91342ac903ed63709788e47">
      <tp>
        <v>1</v>
        <stp/>
        <stp>0a8b397f-a581-4830-837b-0bc569786f5e</stp>
        <tr r="D27" s="1"/>
      </tp>
    </main>
    <main first="rtdsrv_e00834e1d91342ac903ed63709788e47">
      <tp>
        <v>1</v>
        <stp/>
        <stp>3d1154bc-0689-4334-9cfa-f63676b861c5</stp>
        <tr r="AE13" s="1"/>
      </tp>
    </main>
    <main first="rtdsrv_e00834e1d91342ac903ed63709788e47">
      <tp>
        <v>1</v>
        <stp/>
        <stp>5d65eb65-750b-4d64-98b2-6dcb5ad7ea62</stp>
        <tr r="X39" s="1"/>
      </tp>
    </main>
    <main first="rtdsrv_e00834e1d91342ac903ed63709788e47">
      <tp>
        <v>1</v>
        <stp/>
        <stp>d355f00a-759c-48fb-be00-b1e24b6e96da</stp>
        <tr r="AD19" s="1"/>
      </tp>
      <tp>
        <v>1</v>
        <stp/>
        <stp>0e12e3a5-acbf-4028-8b8f-9155416914ab</stp>
        <tr r="AH12" s="1"/>
      </tp>
    </main>
    <main first="rtdsrv_e00834e1d91342ac903ed63709788e47">
      <tp>
        <v>1</v>
        <stp/>
        <stp>bb7b3bd9-2eb9-4ab9-9172-26a4c8efc141</stp>
        <tr r="AD37" s="1"/>
      </tp>
    </main>
    <main first="rtdsrv_e00834e1d91342ac903ed63709788e47">
      <tp>
        <v>1</v>
        <stp/>
        <stp>158f5c95-008b-4d82-ac58-72482c9bb310</stp>
        <tr r="Q28" s="1"/>
      </tp>
    </main>
    <main first="rtdsrv_e00834e1d91342ac903ed63709788e47">
      <tp>
        <v>1</v>
        <stp/>
        <stp>650a8c3d-342c-4a54-8cca-21e395100508</stp>
        <tr r="T20" s="1"/>
      </tp>
    </main>
    <main first="rtdsrv_e00834e1d91342ac903ed63709788e47">
      <tp>
        <v>1</v>
        <stp/>
        <stp>cd56b311-404c-4e7b-91e4-8ccdd24e76f2</stp>
        <tr r="AI5" s="1"/>
      </tp>
      <tp>
        <v>1</v>
        <stp/>
        <stp>6f442520-6afb-458e-be00-7cc766c89ffd</stp>
        <tr r="J38" s="1"/>
      </tp>
    </main>
    <main first="rtdsrv_e00834e1d91342ac903ed63709788e47">
      <tp>
        <v>1</v>
        <stp/>
        <stp>9cbfc2c9-52e7-4fe7-8838-233fd31dfc84</stp>
        <tr r="AE29" s="1"/>
      </tp>
      <tp>
        <v>1</v>
        <stp/>
        <stp>3cb1ae88-722b-4472-95e6-6ab9d081e452</stp>
        <tr r="AA9" s="1"/>
      </tp>
    </main>
    <main first="rtdsrv_e00834e1d91342ac903ed63709788e47">
      <tp>
        <v>1</v>
        <stp/>
        <stp>da51cea8-bed5-4969-af69-e94a2c6e80df</stp>
        <tr r="B18" s="1"/>
      </tp>
    </main>
    <main first="rtdsrv_e00834e1d91342ac903ed63709788e47">
      <tp>
        <v>1</v>
        <stp/>
        <stp>ecc9d991-4c17-4a53-b724-0a74c53ea8e7</stp>
        <tr r="P30" s="1"/>
      </tp>
    </main>
    <main first="rtdsrv_e00834e1d91342ac903ed63709788e47">
      <tp>
        <v>1</v>
        <stp/>
        <stp>04ed50da-2d71-4d7a-9c6d-478901774de9</stp>
        <tr r="J29" s="1"/>
      </tp>
      <tp>
        <v>1</v>
        <stp/>
        <stp>33f50dbc-f763-46f8-bf09-773a18b8d505</stp>
        <tr r="C39" s="1"/>
      </tp>
    </main>
    <main first="rtdsrv_e00834e1d91342ac903ed63709788e47">
      <tp>
        <v>1</v>
        <stp/>
        <stp>51b1f339-42a5-419f-a141-3ca2b398a7cd</stp>
        <tr r="AD18" s="1"/>
      </tp>
    </main>
    <main first="rtdsrv_e00834e1d91342ac903ed63709788e47">
      <tp>
        <v>1</v>
        <stp/>
        <stp>2e4dfb45-23e2-4e42-93a8-aee3e515d592</stp>
        <tr r="N27" s="1"/>
      </tp>
    </main>
    <main first="rtdsrv_e00834e1d91342ac903ed63709788e47">
      <tp>
        <v>1</v>
        <stp/>
        <stp>054c77a4-f2bb-415d-be12-bf5b86a28bfc</stp>
        <tr r="C23" s="1"/>
      </tp>
    </main>
    <main first="rtdsrv_e00834e1d91342ac903ed63709788e47">
      <tp>
        <v>1</v>
        <stp/>
        <stp>67b919ff-ce6b-40d1-ba74-5bfbc8f2a204</stp>
        <tr r="AD9" s="1"/>
      </tp>
    </main>
    <main first="rtdsrv_e00834e1d91342ac903ed63709788e47">
      <tp>
        <v>1</v>
        <stp/>
        <stp>c8c113b8-74bf-4f44-86cb-02a0092accfc</stp>
        <tr r="AI19" s="1"/>
      </tp>
    </main>
    <main first="rtdsrv_e00834e1d91342ac903ed63709788e47">
      <tp>
        <v>1</v>
        <stp/>
        <stp>59e5d44f-3ec9-4239-8fe0-55448052edf0</stp>
        <tr r="T43" s="1"/>
      </tp>
      <tp>
        <v>1</v>
        <stp/>
        <stp>da703ab5-ae80-4722-a630-25d88b19e46e</stp>
        <tr r="X40" s="1"/>
      </tp>
    </main>
    <main first="rtdsrv_e00834e1d91342ac903ed63709788e47">
      <tp>
        <v>1</v>
        <stp/>
        <stp>355cd71f-964f-4492-a77b-e8059a5edd57</stp>
        <tr r="U37" s="1"/>
      </tp>
    </main>
    <main first="rtdsrv_e00834e1d91342ac903ed63709788e47">
      <tp>
        <v>1</v>
        <stp/>
        <stp>705c5f9e-91ab-4448-94d2-84670b95cfa2</stp>
        <tr r="T38" s="1"/>
      </tp>
    </main>
    <main first="rtdsrv_e00834e1d91342ac903ed63709788e47">
      <tp>
        <v>1</v>
        <stp/>
        <stp>9466375b-b842-4665-83e0-4caeb41bcfd5</stp>
        <tr r="B19" s="1"/>
      </tp>
    </main>
    <main first="rtdsrv_e00834e1d91342ac903ed63709788e47">
      <tp>
        <v>1</v>
        <stp/>
        <stp>3e340fc9-314d-4973-85da-218be77f4a03</stp>
        <tr r="X18" s="1"/>
      </tp>
    </main>
    <main first="rtdsrv_e00834e1d91342ac903ed63709788e47">
      <tp>
        <v>1</v>
        <stp/>
        <stp>7d3ddead-480c-487a-9e46-a4fba5cafae7</stp>
        <tr r="Q29" s="1"/>
      </tp>
    </main>
    <main first="rtdsrv_e00834e1d91342ac903ed63709788e47">
      <tp>
        <v>1</v>
        <stp/>
        <stp>d43c5eb3-cd90-405f-9054-b2b0018f4bf2</stp>
        <tr r="R12" s="1"/>
      </tp>
    </main>
    <main first="rtdsrv_e00834e1d91342ac903ed63709788e47">
      <tp>
        <v>1</v>
        <stp/>
        <stp>af47edc6-a2ec-470f-baf8-92c74f23f74a</stp>
        <tr r="T19" s="1"/>
      </tp>
    </main>
    <main first="rtdsrv_e00834e1d91342ac903ed63709788e47">
      <tp>
        <v>1</v>
        <stp/>
        <stp>f04dda86-bbcd-4a87-b752-102c91afc072</stp>
        <tr r="M6" s="1"/>
      </tp>
    </main>
    <main first="rtdsrv_e00834e1d91342ac903ed63709788e47">
      <tp>
        <v>1</v>
        <stp/>
        <stp>35382fb4-7322-48a8-9986-72cb447b3b5e</stp>
        <tr r="AB15" s="1"/>
      </tp>
    </main>
    <main first="rtdsrv_e00834e1d91342ac903ed63709788e47">
      <tp>
        <v>1</v>
        <stp/>
        <stp>a5a94411-6712-4cf7-a1db-50909e95f171</stp>
        <tr r="N28" s="1"/>
      </tp>
    </main>
    <main first="rtdsrv_e00834e1d91342ac903ed63709788e47">
      <tp>
        <v>1</v>
        <stp/>
        <stp>198b9248-6a2f-4a71-848f-95be4b1dbc65</stp>
        <tr r="AH35" s="1"/>
      </tp>
    </main>
    <main first="rtdsrv_e00834e1d91342ac903ed63709788e47">
      <tp>
        <v>1</v>
        <stp/>
        <stp>10eab06a-f9fc-4050-9562-f4fb1a2c95c9</stp>
        <tr r="M26" s="1"/>
      </tp>
    </main>
    <main first="rtdsrv_e00834e1d91342ac903ed63709788e47">
      <tp>
        <v>1</v>
        <stp/>
        <stp>d1fe05e9-111d-4f1c-a4bd-d7226675f590</stp>
        <tr r="T21" s="1"/>
      </tp>
    </main>
    <main first="rtdsrv_e00834e1d91342ac903ed63709788e47">
      <tp>
        <v>1</v>
        <stp/>
        <stp>a7c2e054-5f38-492d-a872-fa16e9b8999e</stp>
        <tr r="N9" s="1"/>
      </tp>
    </main>
    <main first="rtdsrv_e00834e1d91342ac903ed63709788e47">
      <tp>
        <v>1</v>
        <stp/>
        <stp>be6df142-affb-4040-a24f-5b6e3d4437d6</stp>
        <tr r="T15" s="1"/>
      </tp>
      <tp>
        <v>1</v>
        <stp/>
        <stp>24bfeebc-ac3f-4fa7-bcab-2850dfb63824</stp>
        <tr r="T16" s="1"/>
      </tp>
    </main>
    <main first="rtdsrv_e00834e1d91342ac903ed63709788e47">
      <tp>
        <v>1</v>
        <stp/>
        <stp>15261c1b-933c-496c-b09a-a7b010aa5204</stp>
        <tr r="M11" s="1"/>
      </tp>
    </main>
    <main first="rtdsrv_e00834e1d91342ac903ed63709788e47">
      <tp>
        <v>1</v>
        <stp/>
        <stp>57b356db-28ff-4901-9bdf-90ded3faae8c</stp>
        <tr r="U15" s="1"/>
      </tp>
    </main>
    <main first="rtdsrv_e00834e1d91342ac903ed63709788e47">
      <tp>
        <v>1</v>
        <stp/>
        <stp>a3f3dafd-b8b8-4320-91a4-fe846f372be3</stp>
        <tr r="AE35" s="1"/>
      </tp>
    </main>
    <main first="rtdsrv_e00834e1d91342ac903ed63709788e47">
      <tp>
        <v>1</v>
        <stp/>
        <stp>a04bfecb-d5f4-4015-855a-5c5a5dc9365a</stp>
        <tr r="F37" s="1"/>
      </tp>
    </main>
    <main first="rtdsrv_e00834e1d91342ac903ed63709788e47">
      <tp>
        <v>1</v>
        <stp/>
        <stp>469057f6-1c25-4652-8149-d954696c76fe</stp>
        <tr r="AH9" s="1"/>
      </tp>
    </main>
    <main first="rtdsrv_e00834e1d91342ac903ed63709788e47">
      <tp>
        <v>1</v>
        <stp/>
        <stp>8b6caee4-d6ee-43d4-a608-341a5c44e1f0</stp>
        <tr r="J21" s="1"/>
      </tp>
      <tp>
        <v>1</v>
        <stp/>
        <stp>04234f80-3e14-407e-b1ea-7b3e1dec1ffc</stp>
        <tr r="AF12" s="1"/>
      </tp>
    </main>
    <main first="rtdsrv_e00834e1d91342ac903ed63709788e47">
      <tp>
        <v>1</v>
        <stp/>
        <stp>64c2d087-25d2-4793-b3f3-54a2a53ffc01</stp>
        <tr r="I28" s="1"/>
      </tp>
    </main>
    <main first="rtdsrv_e00834e1d91342ac903ed63709788e47">
      <tp>
        <v>1</v>
        <stp/>
        <stp>4f45cd80-b7be-43b6-b25e-41a4de5b3667</stp>
        <tr r="Q35" s="1"/>
      </tp>
    </main>
    <main first="rtdsrv_e00834e1d91342ac903ed63709788e47">
      <tp>
        <v>1</v>
        <stp/>
        <stp>bd9f3666-bb8b-44b3-b38a-08e404bca66f</stp>
        <tr r="F29" s="1"/>
      </tp>
      <tp>
        <v>1</v>
        <stp/>
        <stp>705bdf1b-104d-4a7e-8a38-d0e09209a2c8</stp>
        <tr r="X33" s="1"/>
      </tp>
    </main>
    <main first="rtdsrv_e00834e1d91342ac903ed63709788e47">
      <tp>
        <v>1</v>
        <stp/>
        <stp>1f5ab48a-b922-4f31-84e5-1c9735a3f3bb</stp>
        <tr r="Q19" s="1"/>
      </tp>
    </main>
    <main first="rtdsrv_e00834e1d91342ac903ed63709788e47">
      <tp>
        <v>1</v>
        <stp/>
        <stp>5404ab00-cf96-49d3-a57b-936fbf2cee8e</stp>
        <tr r="AH28" s="1"/>
      </tp>
    </main>
    <main first="rtdsrv_e00834e1d91342ac903ed63709788e47">
      <tp>
        <v>1</v>
        <stp/>
        <stp>5a08a873-ab9c-4958-b081-547eb4bbe96b</stp>
        <tr r="G5" s="1"/>
      </tp>
    </main>
    <main first="rtdsrv_e00834e1d91342ac903ed63709788e47">
      <tp>
        <v>1</v>
        <stp/>
        <stp>c4c7eb47-7d4e-4aac-9b75-b50a7018e12c</stp>
        <tr r="X13" s="1"/>
      </tp>
    </main>
    <main first="rtdsrv_e00834e1d91342ac903ed63709788e47">
      <tp>
        <v>1</v>
        <stp/>
        <stp>1065191b-b304-464c-b4fb-7d69537878d6</stp>
        <tr r="F22" s="1"/>
      </tp>
    </main>
    <main first="rtdsrv_e00834e1d91342ac903ed63709788e47">
      <tp>
        <v>1</v>
        <stp/>
        <stp>0657fafc-c7fe-41e4-aadf-3c161e212c0d</stp>
        <tr r="Q8" s="1"/>
      </tp>
    </main>
    <main first="rtdsrv_e00834e1d91342ac903ed63709788e47">
      <tp>
        <v>1</v>
        <stp/>
        <stp>1a359d50-9abf-4308-9bc7-2a1efa681f9e</stp>
        <tr r="Y13" s="1"/>
      </tp>
    </main>
    <main first="rtdsrv_e00834e1d91342ac903ed63709788e47">
      <tp>
        <v>1</v>
        <stp/>
        <stp>9d6cfebe-2941-4a35-80c1-10d41bf9d61f</stp>
        <tr r="C12" s="1"/>
      </tp>
    </main>
    <main first="rtdsrv_e00834e1d91342ac903ed63709788e47">
      <tp>
        <v>1</v>
        <stp/>
        <stp>82cb2ec3-9bdf-420b-afaa-d1ed7d882987</stp>
        <tr r="Q9" s="1"/>
      </tp>
    </main>
    <main first="rtdsrv_e00834e1d91342ac903ed63709788e47">
      <tp>
        <v>1</v>
        <stp/>
        <stp>bfbcd493-f8be-4a40-ba6e-b5f8c50a7370</stp>
        <tr r="F42" s="1"/>
      </tp>
      <tp>
        <v>1</v>
        <stp/>
        <stp>23ba2437-c9f9-4db1-acd9-7961d026a92f</stp>
        <tr r="F10" s="1"/>
      </tp>
    </main>
    <main first="rtdsrv_e00834e1d91342ac903ed63709788e47">
      <tp>
        <v>1</v>
        <stp/>
        <stp>8dc7cd0c-0193-4834-bdbc-5723350e6ef4</stp>
        <tr r="AE33" s="1"/>
      </tp>
    </main>
    <main first="rtdsrv_e00834e1d91342ac903ed63709788e47">
      <tp>
        <v>1</v>
        <stp/>
        <stp>600bfa0f-a13a-463f-b2f0-6f2f31987a57</stp>
        <tr r="X28" s="1"/>
      </tp>
    </main>
    <main first="rtdsrv_e00834e1d91342ac903ed63709788e47">
      <tp>
        <v>1</v>
        <stp/>
        <stp>1d0dac0a-bda1-4b1d-a5e8-5e505c028dcc</stp>
        <tr r="AE39" s="1"/>
      </tp>
    </main>
    <main first="rtdsrv_e00834e1d91342ac903ed63709788e47">
      <tp>
        <v>1</v>
        <stp/>
        <stp>f195457d-8d35-4f51-aabc-89452370bc13</stp>
        <tr r="M16" s="1"/>
      </tp>
    </main>
    <main first="rtdsrv_e00834e1d91342ac903ed63709788e47">
      <tp>
        <v>1</v>
        <stp/>
        <stp>60e3c0ae-5a4a-45d0-beb9-02528b0ac1ba</stp>
        <tr r="AD8" s="1"/>
      </tp>
    </main>
    <main first="rtdsrv_e00834e1d91342ac903ed63709788e47">
      <tp>
        <v>1</v>
        <stp/>
        <stp>024c04f0-573a-4e81-bb37-1dcc6bfe71a6</stp>
        <tr r="U29" s="1"/>
      </tp>
    </main>
    <main first="rtdsrv_e00834e1d91342ac903ed63709788e47">
      <tp>
        <v>1</v>
        <stp/>
        <stp>70b42d4b-56d7-495e-943d-25cef2d0261a</stp>
        <tr r="F21" s="1"/>
      </tp>
    </main>
    <main first="rtdsrv_e00834e1d91342ac903ed63709788e47">
      <tp>
        <v>1</v>
        <stp/>
        <stp>5a573742-88bb-4e65-94e2-b88be68ea689</stp>
        <tr r="R32" s="1"/>
      </tp>
    </main>
    <main first="rtdsrv_e00834e1d91342ac903ed63709788e47">
      <tp>
        <v>1</v>
        <stp/>
        <stp>30c1a9a6-a927-48a4-a3ba-b9366660075d</stp>
        <tr r="Q5" s="1"/>
      </tp>
    </main>
    <main first="rtdsrv_e00834e1d91342ac903ed63709788e47">
      <tp>
        <v>1</v>
        <stp/>
        <stp>36badf8f-be05-4b79-889a-4510d5247448</stp>
        <tr r="AB17" s="1"/>
      </tp>
    </main>
    <main first="rtdsrv_e00834e1d91342ac903ed63709788e47">
      <tp>
        <v>1</v>
        <stp/>
        <stp>02aa67a9-e760-480e-bfaf-b22c51c40af5</stp>
        <tr r="AA21" s="1"/>
      </tp>
    </main>
    <main first="rtdsrv_e00834e1d91342ac903ed63709788e47">
      <tp>
        <v>1</v>
        <stp/>
        <stp>ecb0af0a-2ea0-4eb8-ab37-9b798ad76945</stp>
        <tr r="AE10" s="1"/>
      </tp>
    </main>
    <main first="rtdsrv_e00834e1d91342ac903ed63709788e47">
      <tp>
        <v>1</v>
        <stp/>
        <stp>529c700c-24c0-4d37-9566-d436738160ee</stp>
        <tr r="C25" s="1"/>
      </tp>
      <tp>
        <v>1</v>
        <stp/>
        <stp>50e7c23b-d6fe-4bcd-bd1a-dd638da8553e</stp>
        <tr r="AH19" s="1"/>
      </tp>
    </main>
    <main first="rtdsrv_e00834e1d91342ac903ed63709788e47">
      <tp>
        <v>1</v>
        <stp/>
        <stp>2d3d8434-b284-4fe6-b7bd-f4024d500033</stp>
        <tr r="J35" s="1"/>
      </tp>
    </main>
    <main first="rtdsrv_e00834e1d91342ac903ed63709788e47">
      <tp>
        <v>1</v>
        <stp/>
        <stp>907215d3-fd6b-460e-894c-f507305b511b</stp>
        <tr r="W17" s="1"/>
      </tp>
      <tp>
        <v>1</v>
        <stp/>
        <stp>91b39140-33ce-46d0-8d7f-af021cdc176c</stp>
        <tr r="AB28" s="1"/>
      </tp>
      <tp>
        <v>1</v>
        <stp/>
        <stp>2772a109-27de-4f65-ab22-1fac0ac2c2aa</stp>
        <tr r="AF21" s="1"/>
      </tp>
    </main>
    <main first="rtdsrv_e00834e1d91342ac903ed63709788e47">
      <tp>
        <v>1</v>
        <stp/>
        <stp>229d466d-0ed5-47bf-9404-2dd4c1685008</stp>
        <tr r="P28" s="1"/>
      </tp>
    </main>
    <main first="rtdsrv_e00834e1d91342ac903ed63709788e47">
      <tp>
        <v>1</v>
        <stp/>
        <stp>970cc842-2270-41f8-93a0-d53bcce365f1</stp>
        <tr r="P9" s="1"/>
      </tp>
    </main>
    <main first="rtdsrv_e00834e1d91342ac903ed63709788e47">
      <tp>
        <v>1</v>
        <stp/>
        <stp>7046ed53-349c-47fb-baac-f26d056b2da1</stp>
        <tr r="AI27" s="1"/>
      </tp>
    </main>
    <main first="rtdsrv_e00834e1d91342ac903ed63709788e47">
      <tp>
        <v>1</v>
        <stp/>
        <stp>7164e0ff-2174-48bf-a562-c3dcb5aa0b83</stp>
        <tr r="M15" s="1"/>
      </tp>
    </main>
    <main first="rtdsrv_e00834e1d91342ac903ed63709788e47">
      <tp>
        <v>1</v>
        <stp/>
        <stp>99936e41-e828-4ee2-8d3c-b252e58e3878</stp>
        <tr r="AH32" s="1"/>
      </tp>
      <tp>
        <v>1</v>
        <stp/>
        <stp>c0c250d3-ebaa-4372-87b9-300097b9b5c5</stp>
        <tr r="AA19" s="1"/>
      </tp>
    </main>
    <main first="rtdsrv_e00834e1d91342ac903ed63709788e47">
      <tp>
        <v>1</v>
        <stp/>
        <stp>7836671b-828c-401d-98c7-969e5b25dcfe</stp>
        <tr r="B17" s="1"/>
      </tp>
    </main>
    <main first="rtdsrv_e00834e1d91342ac903ed63709788e47">
      <tp>
        <v>1</v>
        <stp/>
        <stp>edbb3fcf-c482-485f-b1be-83d9bb81b3d8</stp>
        <tr r="Y27" s="1"/>
      </tp>
    </main>
    <main first="rtdsrv_e00834e1d91342ac903ed63709788e47">
      <tp>
        <v>1</v>
        <stp/>
        <stp>e7a83e73-f7d9-41b4-bee1-1d8293d9c5d6</stp>
        <tr r="AB9" s="1"/>
      </tp>
    </main>
    <main first="rtdsrv_e00834e1d91342ac903ed63709788e47">
      <tp>
        <v>1</v>
        <stp/>
        <stp>63abc4dc-903c-45e8-aacd-d6b5e0134dec</stp>
        <tr r="AA38" s="1"/>
      </tp>
      <tp>
        <v>1</v>
        <stp/>
        <stp>85788671-89e0-4e79-8913-5a88715b8dc6</stp>
        <tr r="J11" s="1"/>
      </tp>
    </main>
    <main first="rtdsrv_e00834e1d91342ac903ed63709788e47">
      <tp>
        <v>1</v>
        <stp/>
        <stp>c9decbad-4ecf-412f-bc82-00671042f65c</stp>
        <tr r="AE28" s="1"/>
      </tp>
    </main>
    <main first="rtdsrv_e00834e1d91342ac903ed63709788e47">
      <tp>
        <v>1</v>
        <stp/>
        <stp>ec0a27b5-53b7-4c74-a884-f97f5b8b718e</stp>
        <tr r="J30" s="1"/>
      </tp>
      <tp>
        <v>1</v>
        <stp/>
        <stp>2a0f93e7-44b8-4226-b955-5b1556525625</stp>
        <tr r="AH7" s="1"/>
      </tp>
    </main>
    <main first="rtdsrv_e00834e1d91342ac903ed63709788e47">
      <tp>
        <v>1</v>
        <stp/>
        <stp>43509fb8-11a0-40ee-b931-2c607f4e107a</stp>
        <tr r="AI28" s="1"/>
      </tp>
    </main>
    <main first="rtdsrv_e00834e1d91342ac903ed63709788e47">
      <tp>
        <v>1</v>
        <stp/>
        <stp>5eae2636-af46-4f66-a0a8-3e1ed2d6658d</stp>
        <tr r="N19" s="1"/>
      </tp>
    </main>
    <main first="rtdsrv_e00834e1d91342ac903ed63709788e47">
      <tp>
        <v>1</v>
        <stp/>
        <stp>18663396-1902-459a-99f6-fd190d718991</stp>
        <tr r="AD7" s="1"/>
      </tp>
    </main>
    <main first="rtdsrv_e00834e1d91342ac903ed63709788e47">
      <tp>
        <v>1</v>
        <stp/>
        <stp>a9e19b26-7837-44e2-9cf6-19c60276879f</stp>
        <tr r="R43" s="1"/>
      </tp>
    </main>
    <main first="rtdsrv_e00834e1d91342ac903ed63709788e47">
      <tp>
        <v>1</v>
        <stp/>
        <stp>72a022c1-f4e8-49a2-a36d-dc0961a77408</stp>
        <tr r="G18" s="1"/>
      </tp>
    </main>
    <main first="rtdsrv_e00834e1d91342ac903ed63709788e47">
      <tp>
        <v>1</v>
        <stp/>
        <stp>9088a2a8-3337-457b-a323-4785f64eede0</stp>
        <tr r="Y7" s="1"/>
      </tp>
    </main>
    <main first="rtdsrv_e00834e1d91342ac903ed63709788e47">
      <tp>
        <v>1</v>
        <stp/>
        <stp>34f39bfc-b1a3-4cda-8ea3-0acb17752f89</stp>
        <tr r="AH27" s="1"/>
      </tp>
    </main>
    <main first="rtdsrv_e00834e1d91342ac903ed63709788e47">
      <tp>
        <v>1</v>
        <stp/>
        <stp>f960484b-019b-45af-963b-85684194ad54</stp>
        <tr r="AD38" s="1"/>
      </tp>
    </main>
    <main first="rtdsrv_e00834e1d91342ac903ed63709788e47">
      <tp>
        <v>1</v>
        <stp/>
        <stp>f61b07af-6747-4b55-a4c0-0268caf086cd</stp>
        <tr r="AI17" s="1"/>
      </tp>
    </main>
    <main first="rtdsrv_e00834e1d91342ac903ed63709788e47">
      <tp>
        <v>1</v>
        <stp/>
        <stp>213ec382-272e-4275-b855-9bd6c3852e17</stp>
        <tr r="AF7" s="1"/>
      </tp>
    </main>
    <main first="rtdsrv_e00834e1d91342ac903ed63709788e47">
      <tp>
        <v>1</v>
        <stp/>
        <stp>47a52908-7e2a-4d89-8be0-41751339dca9</stp>
        <tr r="F13" s="1"/>
      </tp>
    </main>
    <main first="rtdsrv_e00834e1d91342ac903ed63709788e47">
      <tp>
        <v>1</v>
        <stp/>
        <stp>f106f083-aab7-4541-9aca-d599023bf1cc</stp>
        <tr r="M40" s="1"/>
      </tp>
    </main>
    <main first="rtdsrv_e00834e1d91342ac903ed63709788e47">
      <tp>
        <v>1</v>
        <stp/>
        <stp>5275a1d9-c6bd-4802-b81b-a51e90334bdd</stp>
        <tr r="AH41" s="1"/>
      </tp>
    </main>
    <main first="rtdsrv_e00834e1d91342ac903ed63709788e47">
      <tp>
        <v>1</v>
        <stp/>
        <stp>34ecb89f-7472-433b-ae83-acdca428c32e</stp>
        <tr r="AA18" s="1"/>
      </tp>
    </main>
    <main first="rtdsrv_e00834e1d91342ac903ed63709788e47">
      <tp>
        <v>1</v>
        <stp/>
        <stp>930ba526-e025-497e-9323-b2a94bbe5a8f</stp>
        <tr r="AE42" s="1"/>
      </tp>
    </main>
    <main first="rtdsrv_e00834e1d91342ac903ed63709788e47">
      <tp>
        <v>1</v>
        <stp/>
        <stp>9eb99488-fb97-4b6b-95e4-6577ea770a67</stp>
        <tr r="X10" s="1"/>
      </tp>
      <tp>
        <v>1</v>
        <stp/>
        <stp>cb728536-c97d-45d3-a5db-de2bf0e45329</stp>
        <tr r="AH10" s="1"/>
      </tp>
      <tp>
        <v>1</v>
        <stp/>
        <stp>a491072c-f22e-49d3-95aa-4d184a1fe7b9</stp>
        <tr r="AE11" s="1"/>
      </tp>
      <tp>
        <v>1</v>
        <stp/>
        <stp>fa8fc976-714d-45f1-9067-f8391afc64f1</stp>
        <tr r="AE31" s="1"/>
      </tp>
    </main>
    <main first="rtdsrv_e00834e1d91342ac903ed63709788e47">
      <tp>
        <v>1</v>
        <stp/>
        <stp>54b6957c-f0a7-4a48-bd88-a249a59cfed0</stp>
        <tr r="B28" s="1"/>
      </tp>
      <tp>
        <v>1</v>
        <stp/>
        <stp>f13701cd-8f5d-4b52-9880-c9c047cbc921</stp>
        <tr r="AH20" s="1"/>
      </tp>
    </main>
    <main first="rtdsrv_e00834e1d91342ac903ed63709788e47">
      <tp>
        <v>1</v>
        <stp/>
        <stp>3316a812-cb83-4855-8dba-a2b309ce7128</stp>
        <tr r="F38" s="1"/>
      </tp>
    </main>
    <main first="rtdsrv_e00834e1d91342ac903ed63709788e47">
      <tp>
        <v>1</v>
        <stp/>
        <stp>4037bc05-d51a-49c9-8885-c57bc553c31a</stp>
        <tr r="F43" s="1"/>
      </tp>
      <tp>
        <v>1</v>
        <stp/>
        <stp>129c6467-c620-4933-bb67-db1a96946175</stp>
        <tr r="AD10" s="1"/>
      </tp>
    </main>
    <main first="rtdsrv_e00834e1d91342ac903ed63709788e47">
      <tp>
        <v>1</v>
        <stp/>
        <stp>cf1b25e0-8154-431b-88b7-763e5ad9b949</stp>
        <tr r="C31" s="1"/>
      </tp>
    </main>
    <main first="rtdsrv_e00834e1d91342ac903ed63709788e47">
      <tp>
        <v>1</v>
        <stp/>
        <stp>317413e1-1787-4ca1-946d-d79ee721b1ed</stp>
        <tr r="G39" s="1"/>
      </tp>
    </main>
    <main first="rtdsrv_e00834e1d91342ac903ed63709788e47">
      <tp>
        <v>1</v>
        <stp/>
        <stp>378b4037-ca4c-42d6-8367-cdee622a27ea</stp>
        <tr r="R31" s="1"/>
      </tp>
    </main>
    <main first="rtdsrv_e00834e1d91342ac903ed63709788e47">
      <tp>
        <v>1</v>
        <stp/>
        <stp>c14af862-023e-4ecb-a69a-1395bd37804e</stp>
        <tr r="AA26" s="1"/>
      </tp>
      <tp>
        <v>1</v>
        <stp/>
        <stp>85e63676-b1fe-43b7-acd9-d4e90edc3f71</stp>
        <tr r="D33" s="1"/>
      </tp>
    </main>
    <main first="rtdsrv_e00834e1d91342ac903ed63709788e47">
      <tp>
        <v>1</v>
        <stp/>
        <stp>0f6af1e3-98bb-44f4-9a8e-b059a5243bba</stp>
        <tr r="AA22" s="1"/>
      </tp>
    </main>
    <main first="rtdsrv_e00834e1d91342ac903ed63709788e47">
      <tp>
        <v>1</v>
        <stp/>
        <stp>3685e578-1d94-4d15-bbdf-3d1b4dfb9f2d</stp>
        <tr r="N18" s="1"/>
      </tp>
    </main>
    <main first="rtdsrv_e00834e1d91342ac903ed63709788e47">
      <tp>
        <v>1</v>
        <stp/>
        <stp>f54788fa-a14f-412c-b942-e8339441021c</stp>
        <tr r="P40" s="1"/>
      </tp>
    </main>
    <main first="rtdsrv_e00834e1d91342ac903ed63709788e47">
      <tp>
        <v>1</v>
        <stp/>
        <stp>485534df-b4e4-40f8-a34f-beb09108f343</stp>
        <tr r="W39" s="1"/>
      </tp>
    </main>
    <main first="rtdsrv_e00834e1d91342ac903ed63709788e47">
      <tp>
        <v>1</v>
        <stp/>
        <stp>4ecdc57b-29a8-40c6-84d8-b02e911b6450</stp>
        <tr r="F6" s="1"/>
      </tp>
    </main>
    <main first="rtdsrv_e00834e1d91342ac903ed63709788e47">
      <tp>
        <v>1</v>
        <stp/>
        <stp>59bc36cf-748b-4134-a1f0-743f4e86a158</stp>
        <tr r="X43" s="1"/>
      </tp>
    </main>
    <main first="rtdsrv_e00834e1d91342ac903ed63709788e47">
      <tp>
        <v>1</v>
        <stp/>
        <stp>804fe476-d921-436c-9f22-2a502bd908aa</stp>
        <tr r="AH36" s="1"/>
      </tp>
    </main>
    <main first="rtdsrv_e00834e1d91342ac903ed63709788e47">
      <tp>
        <v>1</v>
        <stp/>
        <stp>680cd258-6906-4698-9ddd-972858bfce10</stp>
        <tr r="AA37" s="1"/>
      </tp>
    </main>
    <main first="rtdsrv_e00834e1d91342ac903ed63709788e47">
      <tp>
        <v>1</v>
        <stp/>
        <stp>e111d157-0f03-4131-b755-7629e1c31916</stp>
        <tr r="AB25" s="1"/>
      </tp>
    </main>
    <main first="rtdsrv_e00834e1d91342ac903ed63709788e47">
      <tp>
        <v>1</v>
        <stp/>
        <stp>082d78a9-b119-4402-ba7f-1f08e24fc977</stp>
        <tr r="J12" s="1"/>
      </tp>
      <tp>
        <v>1</v>
        <stp/>
        <stp>90eb0e2d-fb7f-428e-b4ce-f8f85045375a</stp>
        <tr r="U25" s="1"/>
      </tp>
    </main>
    <main first="rtdsrv_e00834e1d91342ac903ed63709788e47">
      <tp>
        <v>1</v>
        <stp/>
        <stp>51a91e18-115e-48f5-adcf-18d662fd4315</stp>
        <tr r="U9" s="1"/>
      </tp>
    </main>
    <main first="rtdsrv_e00834e1d91342ac903ed63709788e47">
      <tp>
        <v>1</v>
        <stp/>
        <stp>5a000dd3-f647-4f93-a79e-910647039e2f</stp>
        <tr r="F30" s="1"/>
      </tp>
    </main>
    <main first="rtdsrv_e00834e1d91342ac903ed63709788e47">
      <tp>
        <v>1</v>
        <stp/>
        <stp>b073efbd-9f63-4b23-90f8-b98cc1e368f0</stp>
        <tr r="F15" s="1"/>
      </tp>
    </main>
    <main first="rtdsrv_e00834e1d91342ac903ed63709788e47">
      <tp>
        <v>1</v>
        <stp/>
        <stp>83a70b60-749f-4cd6-a496-d3cecd22e44d</stp>
        <tr r="Q21" s="1"/>
      </tp>
    </main>
    <main first="rtdsrv_e00834e1d91342ac903ed63709788e47">
      <tp>
        <v>1</v>
        <stp/>
        <stp>55ebe693-7e22-427e-b89c-a6c492012ff3</stp>
        <tr r="Y41" s="1"/>
      </tp>
    </main>
    <main first="rtdsrv_e00834e1d91342ac903ed63709788e47">
      <tp>
        <v>1</v>
        <stp/>
        <stp>439b9e78-b189-4c4a-87fe-5937b0536072</stp>
        <tr r="P7" s="1"/>
      </tp>
    </main>
    <main first="rtdsrv_e00834e1d91342ac903ed63709788e47">
      <tp>
        <v>1</v>
        <stp/>
        <stp>b5baa5d4-24cd-4ca7-9e9d-f63f391c7922</stp>
        <tr r="AH11" s="1"/>
      </tp>
    </main>
    <main first="rtdsrv_e00834e1d91342ac903ed63709788e47">
      <tp>
        <v>1</v>
        <stp/>
        <stp>6ebbaed5-80fc-404b-8678-8c90016e85e0</stp>
        <tr r="AH37" s="1"/>
      </tp>
    </main>
    <main first="rtdsrv_e00834e1d91342ac903ed63709788e47">
      <tp>
        <v>1</v>
        <stp/>
        <stp>285f1c51-e8dc-466e-ba3a-583ccb70388d</stp>
        <tr r="AH17" s="1"/>
      </tp>
    </main>
    <main first="rtdsrv_e00834e1d91342ac903ed63709788e47">
      <tp>
        <v>1</v>
        <stp/>
        <stp>4101d8d1-f3f3-48dd-8e0e-014f7ff99f3f</stp>
        <tr r="B39" s="1"/>
      </tp>
    </main>
    <main first="rtdsrv_e00834e1d91342ac903ed63709788e47">
      <tp>
        <v>1</v>
        <stp/>
        <stp>bc18fdd0-b1d3-432c-85e1-ea0230505830</stp>
        <tr r="AD39" s="1"/>
      </tp>
      <tp>
        <v>1</v>
        <stp/>
        <stp>d0c6da78-ab39-4849-9ecb-c789037a5d85</stp>
        <tr r="M5" s="1"/>
      </tp>
    </main>
    <main first="rtdsrv_e00834e1d91342ac903ed63709788e47">
      <tp>
        <v>1</v>
        <stp/>
        <stp>51a36f91-657d-42b8-9b5d-b6f44294cb50</stp>
        <tr r="K21" s="1"/>
      </tp>
    </main>
    <main first="rtdsrv_e00834e1d91342ac903ed63709788e47">
      <tp>
        <v>1</v>
        <stp/>
        <stp>c6ecbd01-3a40-41f4-98ea-a64ad51e1903</stp>
        <tr r="AD40" s="1"/>
      </tp>
    </main>
    <main first="rtdsrv_e00834e1d91342ac903ed63709788e47">
      <tp>
        <v>1</v>
        <stp/>
        <stp>19dd6913-79dd-493e-801c-22c1bb41e99e</stp>
        <tr r="C43" s="1"/>
      </tp>
    </main>
    <main first="rtdsrv_e00834e1d91342ac903ed63709788e47">
      <tp>
        <v>1</v>
        <stp/>
        <stp>aea3a6e6-058f-49ee-bb89-ab0821150f49</stp>
        <tr r="I27" s="1"/>
      </tp>
      <tp>
        <v>1</v>
        <stp/>
        <stp>e9b6c729-49fc-49bc-95cf-701514aa15b3</stp>
        <tr r="AB37" s="1"/>
      </tp>
    </main>
    <main first="rtdsrv_e00834e1d91342ac903ed63709788e47">
      <tp>
        <v>1</v>
        <stp/>
        <stp>c8f09566-a8c3-4bca-bfc7-0e027af60a4e</stp>
        <tr r="I39" s="1"/>
      </tp>
    </main>
    <main first="rtdsrv_e00834e1d91342ac903ed63709788e47">
      <tp>
        <v>1</v>
        <stp/>
        <stp>d47e8e45-2535-44c7-b554-bd88c7035911</stp>
        <tr r="M43" s="1"/>
      </tp>
    </main>
    <main first="rtdsrv_e00834e1d91342ac903ed63709788e47">
      <tp>
        <v>1</v>
        <stp/>
        <stp>55cabc9d-43d2-4f03-8cd0-1958e53372d3</stp>
        <tr r="D22" s="1"/>
      </tp>
    </main>
    <main first="rtdsrv_e00834e1d91342ac903ed63709788e47">
      <tp>
        <v>1</v>
        <stp/>
        <stp>94a52604-cf89-4ce2-bb89-25f1ce9e80d3</stp>
        <tr r="J39" s="1"/>
      </tp>
    </main>
    <main first="rtdsrv_e00834e1d91342ac903ed63709788e47">
      <tp>
        <v>1</v>
        <stp/>
        <stp>c5c934e4-6cf1-4d0c-90b4-316cb8a7c464</stp>
        <tr r="AI37" s="1"/>
      </tp>
    </main>
    <main first="rtdsrv_e00834e1d91342ac903ed63709788e47">
      <tp>
        <v>1</v>
        <stp/>
        <stp>bd41b850-f9d3-42c3-b04b-103983ce95d9</stp>
        <tr r="Q25" s="1"/>
      </tp>
      <tp>
        <v>1</v>
        <stp/>
        <stp>03e3e7de-69a3-4968-b060-6369073973b6</stp>
        <tr r="Q40" s="1"/>
      </tp>
    </main>
    <main first="rtdsrv_e00834e1d91342ac903ed63709788e47">
      <tp>
        <v>1</v>
        <stp/>
        <stp>988d01be-229d-4027-874b-838f1ba1cb8a</stp>
        <tr r="K22" s="1"/>
      </tp>
    </main>
    <main first="rtdsrv_e00834e1d91342ac903ed63709788e47">
      <tp>
        <v>1</v>
        <stp/>
        <stp>98114165-2a3c-4a33-a8b7-65e0d0178db4</stp>
        <tr r="AD20" s="1"/>
      </tp>
    </main>
    <main first="rtdsrv_e00834e1d91342ac903ed63709788e47">
      <tp>
        <v>1</v>
        <stp/>
        <stp>19f3fcbe-caeb-4254-b2f5-a211ab459014</stp>
        <tr r="G19" s="1"/>
      </tp>
    </main>
    <main first="rtdsrv_e00834e1d91342ac903ed63709788e47">
      <tp>
        <v>1</v>
        <stp/>
        <stp>3e17ae0d-dd7c-41a6-b095-a6bf352fecd3</stp>
        <tr r="C18" s="1"/>
      </tp>
      <tp>
        <v>1</v>
        <stp/>
        <stp>40dc97f3-d4eb-42ae-b0c6-88526000ffaa</stp>
        <tr r="R41" s="1"/>
      </tp>
    </main>
    <main first="rtdsrv_e00834e1d91342ac903ed63709788e47">
      <tp>
        <v>1</v>
        <stp/>
        <stp>bb9f28c2-6e72-42f4-820b-d39adeed85dd</stp>
        <tr r="I40" s="1"/>
      </tp>
    </main>
    <main first="rtdsrv_e00834e1d91342ac903ed63709788e47">
      <tp>
        <v>1</v>
        <stp/>
        <stp>d5d0c7be-2646-4288-924f-e7570fc56fbc</stp>
        <tr r="G8" s="1"/>
      </tp>
    </main>
    <main first="rtdsrv_e00834e1d91342ac903ed63709788e47">
      <tp>
        <v>1</v>
        <stp/>
        <stp>88bcac79-ba0b-4111-a408-43d0829e8223</stp>
        <tr r="Y43" s="1"/>
      </tp>
    </main>
    <main first="rtdsrv_e00834e1d91342ac903ed63709788e47">
      <tp>
        <v>1</v>
        <stp/>
        <stp>2efa29d9-bc20-40eb-8ca6-3615e626c671</stp>
        <tr r="AA30" s="1"/>
      </tp>
    </main>
    <main first="rtdsrv_e00834e1d91342ac903ed63709788e47">
      <tp>
        <v>1</v>
        <stp/>
        <stp>2fa4131f-543a-4ebf-9e8b-93f75ee09ce7</stp>
        <tr r="AE20" s="1"/>
      </tp>
    </main>
    <main first="rtdsrv_e00834e1d91342ac903ed63709788e47">
      <tp>
        <v>1</v>
        <stp/>
        <stp>5569a03c-27af-4909-b961-da5ddb53b389</stp>
        <tr r="B38" s="1"/>
      </tp>
    </main>
    <main first="rtdsrv_e00834e1d91342ac903ed63709788e47">
      <tp>
        <v>1</v>
        <stp/>
        <stp>ff6401e6-c938-4b83-bc8d-ee44fc23611b</stp>
        <tr r="W38" s="1"/>
      </tp>
    </main>
    <main first="rtdsrv_e00834e1d91342ac903ed63709788e47">
      <tp>
        <v>1</v>
        <stp/>
        <stp>a7dc7473-de83-4426-9d8b-e5d33011bd45</stp>
        <tr r="T13" s="1"/>
      </tp>
    </main>
    <main first="rtdsrv_e00834e1d91342ac903ed63709788e47">
      <tp>
        <v>1</v>
        <stp/>
        <stp>3aa3c9be-7f0f-4426-9897-56f1f8de3fb9</stp>
        <tr r="AH31" s="1"/>
      </tp>
    </main>
    <main first="rtdsrv_e00834e1d91342ac903ed63709788e47">
      <tp>
        <v>1</v>
        <stp/>
        <stp>face8bdb-0351-4b96-b456-e4261413581a</stp>
        <tr r="C19" s="1"/>
      </tp>
    </main>
    <main first="rtdsrv_e00834e1d91342ac903ed63709788e47">
      <tp>
        <v>1</v>
        <stp/>
        <stp>43e03825-f5e2-45a6-85cd-1ec44092fe25</stp>
        <tr r="M7" s="1"/>
      </tp>
    </main>
    <main first="rtdsrv_e00834e1d91342ac903ed63709788e47">
      <tp>
        <v>1</v>
        <stp/>
        <stp>e7dc4f81-4c49-4c12-badd-fef608ccdf5e</stp>
        <tr r="I20" s="1"/>
      </tp>
    </main>
    <main first="rtdsrv_e00834e1d91342ac903ed63709788e47">
      <tp>
        <v>1</v>
        <stp/>
        <stp>62b26743-1369-460f-8b9c-b752ab5636e5</stp>
        <tr r="F16" s="1"/>
      </tp>
    </main>
    <main first="rtdsrv_e00834e1d91342ac903ed63709788e47">
      <tp>
        <v>1</v>
        <stp/>
        <stp>e1a54f5d-9d7a-407b-aeb8-5d95823090c8</stp>
        <tr r="M31" s="1"/>
      </tp>
    </main>
    <main first="rtdsrv_e00834e1d91342ac903ed63709788e47">
      <tp>
        <v>1</v>
        <stp/>
        <stp>84859ac9-9d2f-4d0b-acd6-931d0b13f266</stp>
        <tr r="X22" s="1"/>
      </tp>
    </main>
    <main first="rtdsrv_e00834e1d91342ac903ed63709788e47">
      <tp>
        <v>1</v>
        <stp/>
        <stp>a9c57c50-4de5-416f-8dd9-d0445411da34</stp>
        <tr r="AE19" s="1"/>
      </tp>
    </main>
    <main first="rtdsrv_e00834e1d91342ac903ed63709788e47">
      <tp>
        <v>1</v>
        <stp/>
        <stp>30005a26-4174-4efe-8d92-7dcae0a8fd80</stp>
        <tr r="D13" s="1"/>
      </tp>
    </main>
    <main first="rtdsrv_e00834e1d91342ac903ed63709788e47">
      <tp>
        <v>1</v>
        <stp/>
        <stp>1583aadd-82ca-4d45-8c69-afe7893d4983</stp>
        <tr r="G27" s="1"/>
      </tp>
    </main>
    <main first="rtdsrv_e00834e1d91342ac903ed63709788e47">
      <tp>
        <v>1</v>
        <stp/>
        <stp>283dfcb3-3f0e-4e24-9efc-1bd974afaed9</stp>
        <tr r="U17" s="1"/>
      </tp>
    </main>
    <main first="rtdsrv_e00834e1d91342ac903ed63709788e47">
      <tp>
        <v>1</v>
        <stp/>
        <stp>4380c154-bfc6-4e98-a464-b30cb6c60b91</stp>
        <tr r="X38" s="1"/>
      </tp>
    </main>
    <main first="rtdsrv_e00834e1d91342ac903ed63709788e47">
      <tp>
        <v>1</v>
        <stp/>
        <stp>d93964df-f2db-41bd-baa3-bd09a5b3f668</stp>
        <tr r="W18" s="1"/>
      </tp>
    </main>
    <main first="rtdsrv_e00834e1d91342ac903ed63709788e47">
      <tp>
        <v>1</v>
        <stp/>
        <stp>fd524555-98b6-4c34-9f91-d9964abb548a</stp>
        <tr r="M41" s="1"/>
      </tp>
    </main>
    <main first="rtdsrv_e00834e1d91342ac903ed63709788e47">
      <tp>
        <v>1</v>
        <stp/>
        <stp>7f30d6ba-3e1d-4eca-b36e-c033798e043b</stp>
        <tr r="T23" s="1"/>
      </tp>
    </main>
    <main first="rtdsrv_e00834e1d91342ac903ed63709788e47">
      <tp>
        <v>1</v>
        <stp/>
        <stp>d4176ca8-add3-40d8-9148-04396ca9dd90</stp>
        <tr r="R42" s="1"/>
      </tp>
    </main>
    <main first="rtdsrv_e00834e1d91342ac903ed63709788e47">
      <tp>
        <v>1</v>
        <stp/>
        <stp>9dc7e43b-f278-4726-8190-fef2ef2333c4</stp>
        <tr r="N25" s="1"/>
      </tp>
    </main>
    <main first="rtdsrv_e00834e1d91342ac903ed63709788e47">
      <tp>
        <v>1</v>
        <stp/>
        <stp>25b73e67-c286-42cf-8d65-2f5f39b7a5ac</stp>
        <tr r="M25" s="1"/>
      </tp>
    </main>
    <main first="rtdsrv_e00834e1d91342ac903ed63709788e47">
      <tp>
        <v>1</v>
        <stp/>
        <stp>65895843-432f-4107-8b03-8cb37ca6f023</stp>
        <tr r="AH22" s="1"/>
      </tp>
    </main>
    <main first="rtdsrv_e00834e1d91342ac903ed63709788e47">
      <tp>
        <v>1</v>
        <stp/>
        <stp>cee732fb-597d-4419-8734-2dc305d0c73a</stp>
        <tr r="AH21" s="1"/>
      </tp>
    </main>
    <main first="rtdsrv_e00834e1d91342ac903ed63709788e47">
      <tp>
        <v>1</v>
        <stp/>
        <stp>48a5c342-a867-42bf-a047-7616c38de3a8</stp>
        <tr r="W27" s="1"/>
      </tp>
    </main>
    <main first="rtdsrv_e00834e1d91342ac903ed63709788e47">
      <tp>
        <v>1</v>
        <stp/>
        <stp>0af97055-71aa-4f1f-8493-bd976acf728f</stp>
        <tr r="AE15" s="1"/>
      </tp>
    </main>
    <main first="rtdsrv_e00834e1d91342ac903ed63709788e47">
      <tp>
        <v>1</v>
        <stp/>
        <stp>7c54cac9-e088-4fb9-bdff-df3d2f9d76dc</stp>
        <tr r="T25" s="1"/>
      </tp>
    </main>
    <main first="rtdsrv_e00834e1d91342ac903ed63709788e47">
      <tp>
        <v>1</v>
        <stp/>
        <stp>71154dea-70fd-4fe0-b331-0f4a186e3195</stp>
        <tr r="P29" s="1"/>
      </tp>
      <tp>
        <v>1</v>
        <stp/>
        <stp>b41ef5e7-78f9-40ad-9780-bed9a50c84ff</stp>
        <tr r="F36" s="1"/>
      </tp>
    </main>
    <main first="rtdsrv_e00834e1d91342ac903ed63709788e47">
      <tp>
        <v>1</v>
        <stp/>
        <stp>5ee4c9c6-2c76-45ad-acf2-064b90912d7c</stp>
        <tr r="AH38" s="1"/>
      </tp>
    </main>
    <main first="rtdsrv_e00834e1d91342ac903ed63709788e47">
      <tp>
        <v>1</v>
        <stp/>
        <stp>d467b76b-d821-4100-a02b-c9c5efbef42e</stp>
        <tr r="Q38" s="1"/>
      </tp>
    </main>
    <main first="rtdsrv_e00834e1d91342ac903ed63709788e47">
      <tp>
        <v>1</v>
        <stp/>
        <stp>00abd50b-a370-4360-a387-5ba6f617f6c7</stp>
        <tr r="AB18" s="1"/>
      </tp>
    </main>
    <main first="rtdsrv_e00834e1d91342ac903ed63709788e47">
      <tp>
        <v>1</v>
        <stp/>
        <stp>7b142379-4433-4a63-a8dc-e2c5767928a3</stp>
        <tr r="F41" s="1"/>
      </tp>
    </main>
    <main first="rtdsrv_e00834e1d91342ac903ed63709788e47">
      <tp>
        <v>1</v>
        <stp/>
        <stp>ed36d1fe-6bff-415a-9647-c8ac1402a431</stp>
        <tr r="AH29" s="1"/>
      </tp>
    </main>
    <main first="rtdsrv_e00834e1d91342ac903ed63709788e47">
      <tp>
        <v>1</v>
        <stp/>
        <stp>6f6cd3fc-c750-4a80-9385-109412bf037b</stp>
        <tr r="Q42" s="1"/>
      </tp>
    </main>
    <main first="rtdsrv_e00834e1d91342ac903ed63709788e47">
      <tp>
        <v>1</v>
        <stp/>
        <stp>d4f8e390-61ed-4453-a796-d57672a5531e</stp>
        <tr r="I17" s="1"/>
      </tp>
      <tp>
        <v>1</v>
        <stp/>
        <stp>b2be7bb5-b230-455a-89f6-c82522186087</stp>
        <tr r="T17" s="1"/>
      </tp>
    </main>
    <main first="rtdsrv_e00834e1d91342ac903ed63709788e47">
      <tp>
        <v>1</v>
        <stp/>
        <stp>abdd597d-2fbb-487d-bfe6-b29f30c91ed6</stp>
        <tr r="I7" s="1"/>
      </tp>
    </main>
    <main first="rtdsrv_e00834e1d91342ac903ed63709788e47">
      <tp>
        <v>1</v>
        <stp/>
        <stp>e82da283-ae54-433f-9e0b-6c29e35beb23</stp>
        <tr r="W8" s="1"/>
      </tp>
    </main>
    <main first="rtdsrv_e00834e1d91342ac903ed63709788e47">
      <tp>
        <v>1</v>
        <stp/>
        <stp>fc48b0e7-0b84-4769-9203-c2fc6356bde9</stp>
        <tr r="AF22" s="1"/>
      </tp>
    </main>
    <main first="rtdsrv_e00834e1d91342ac903ed63709788e47">
      <tp>
        <v>1</v>
        <stp/>
        <stp>8926996d-559f-4491-a50e-b0cee3ec38d3</stp>
        <tr r="D23" s="1"/>
      </tp>
    </main>
    <main first="rtdsrv_e00834e1d91342ac903ed63709788e47">
      <tp>
        <v>1</v>
        <stp/>
        <stp>ed0b346d-721e-4ff9-b69f-e41d1d0b68c2</stp>
        <tr r="AA36" s="1"/>
      </tp>
    </main>
    <main first="rtdsrv_e00834e1d91342ac903ed63709788e47">
      <tp>
        <v>1</v>
        <stp/>
        <stp>b6455dc2-54a6-40e6-94d5-695851654295</stp>
        <tr r="Q20" s="1"/>
      </tp>
    </main>
    <main first="rtdsrv_e00834e1d91342ac903ed63709788e47">
      <tp>
        <v>1</v>
        <stp/>
        <stp>18269a4d-3967-4f15-82c4-78fa13bd28b0</stp>
        <tr r="J25" s="1"/>
      </tp>
    </main>
    <main first="rtdsrv_e00834e1d91342ac903ed63709788e47">
      <tp>
        <v>1</v>
        <stp/>
        <stp>c38edf90-efd3-403d-90c6-90d3299d31e7</stp>
        <tr r="C41" s="1"/>
      </tp>
    </main>
    <main first="rtdsrv_e00834e1d91342ac903ed63709788e47">
      <tp>
        <v>1</v>
        <stp/>
        <stp>5babfca0-914b-4cdd-b617-5710f0ac3e05</stp>
        <tr r="J42" s="1"/>
      </tp>
      <tp>
        <v>1</v>
        <stp/>
        <stp>1f0b783f-8fd6-4d96-a1c6-b17d1569c85a</stp>
        <tr r="P8" s="1"/>
      </tp>
    </main>
    <main first="rtdsrv_e00834e1d91342ac903ed63709788e47">
      <tp>
        <v>1</v>
        <stp/>
        <stp>cb48a1df-5a3d-4f33-a0ae-502199d372e2</stp>
        <tr r="AE8" s="1"/>
      </tp>
      <tp>
        <v>1</v>
        <stp/>
        <stp>c95180bd-7da3-413a-ba33-7b7419c37836</stp>
        <tr r="M37" s="1"/>
      </tp>
    </main>
    <main first="rtdsrv_e00834e1d91342ac903ed63709788e47">
      <tp>
        <v>1</v>
        <stp/>
        <stp>f7b43bc2-4c30-4468-ac23-ad506dc97dde</stp>
        <tr r="AE22" s="1"/>
      </tp>
    </main>
    <main first="rtdsrv_e00834e1d91342ac903ed63709788e47">
      <tp>
        <v>1</v>
        <stp/>
        <stp>f0aed424-10b0-41a2-9db8-287af342ea84</stp>
        <tr r="Y31" s="1"/>
      </tp>
    </main>
    <main first="rtdsrv_e00834e1d91342ac903ed63709788e47">
      <tp>
        <v>1</v>
        <stp/>
        <stp>aa22749d-8c35-4ef6-a3fc-8e9785e9eb78</stp>
        <tr r="M8" s="1"/>
      </tp>
      <tp>
        <v>1</v>
        <stp/>
        <stp>b4b32814-e8ce-455d-a55c-3e562e9eb7d3</stp>
        <tr r="C9" s="1"/>
      </tp>
    </main>
    <main first="rtdsrv_e00834e1d91342ac903ed63709788e47">
      <tp>
        <v>1</v>
        <stp/>
        <stp>0143c4ee-6091-4ad8-801e-b35cbe408cda</stp>
        <tr r="AA27" s="1"/>
      </tp>
    </main>
    <main first="rtdsrv_e00834e1d91342ac903ed63709788e47">
      <tp>
        <v>1</v>
        <stp/>
        <stp>b13379eb-2f3c-46b3-adc5-2ff5069d26e1</stp>
        <tr r="J9" s="1"/>
      </tp>
    </main>
    <main first="rtdsrv_e00834e1d91342ac903ed63709788e47">
      <tp>
        <v>1</v>
        <stp/>
        <stp>50d66e67-592f-432f-98e2-5f5531bdd86f</stp>
        <tr r="X35" s="1"/>
      </tp>
    </main>
    <main first="rtdsrv_e00834e1d91342ac903ed63709788e47">
      <tp>
        <v>1</v>
        <stp/>
        <stp>1022a6c2-cbdf-4924-b0d9-9f81093fff8a</stp>
        <tr r="B29" s="1"/>
      </tp>
    </main>
    <main first="rtdsrv_e00834e1d91342ac903ed63709788e47">
      <tp>
        <v>1</v>
        <stp/>
        <stp>108304fd-0ff9-45bf-8a49-93382a40b80f</stp>
        <tr r="AE12" s="1"/>
      </tp>
    </main>
    <main first="rtdsrv_e00834e1d91342ac903ed63709788e47">
      <tp>
        <v>1</v>
        <stp/>
        <stp>4e302943-e75c-4de7-b866-b17857f082a3</stp>
        <tr r="W28" s="1"/>
      </tp>
    </main>
    <main first="rtdsrv_e00834e1d91342ac903ed63709788e47">
      <tp>
        <v>1</v>
        <stp/>
        <stp>27375a41-18cc-4799-9095-dd95f6e4b9e2</stp>
        <tr r="B7" s="1"/>
      </tp>
    </main>
    <main first="rtdsrv_e00834e1d91342ac903ed63709788e47">
      <tp>
        <v>1</v>
        <stp/>
        <stp>d438b122-73ac-433a-a38c-c681e7968fc8</stp>
        <tr r="U18" s="1"/>
      </tp>
    </main>
    <main first="rtdsrv_e00834e1d91342ac903ed63709788e47">
      <tp>
        <v>1</v>
        <stp/>
        <stp>524caf34-832a-41fc-93b5-a1c80f71e6d6</stp>
        <tr r="X11" s="1"/>
      </tp>
    </main>
    <main first="rtdsrv_e00834e1d91342ac903ed63709788e47">
      <tp>
        <v>1</v>
        <stp/>
        <stp>72ccae27-9808-4074-9351-c1e21bc6004a</stp>
        <tr r="C35" s="1"/>
      </tp>
    </main>
    <main first="rtdsrv_e00834e1d91342ac903ed63709788e47">
      <tp>
        <v>1</v>
        <stp/>
        <stp>8b5915ec-e166-4abc-9fb0-3823c40e136b</stp>
        <tr r="X41" s="1"/>
      </tp>
      <tp>
        <v>1</v>
        <stp/>
        <stp>87317415-29fe-4887-b399-00c9c2534110</stp>
        <tr r="N35" s="1"/>
      </tp>
    </main>
    <main first="rtdsrv_e00834e1d91342ac903ed63709788e47">
      <tp>
        <v>1</v>
        <stp/>
        <stp>8af37a95-15bd-4ca9-a4e6-a04bb278bba2</stp>
        <tr r="AA8" s="1"/>
      </tp>
    </main>
    <main first="rtdsrv_e00834e1d91342ac903ed63709788e47">
      <tp>
        <v>1</v>
        <stp/>
        <stp>ac08e9a3-a181-44b3-99c9-3fca3c674c91</stp>
        <tr r="AE30" s="1"/>
      </tp>
    </main>
    <main first="rtdsrv_e00834e1d91342ac903ed63709788e47">
      <tp>
        <v>1</v>
        <stp/>
        <stp>31f58944-70ba-4612-acd1-4f381608e4e5</stp>
        <tr r="C32" s="1"/>
      </tp>
    </main>
    <main first="rtdsrv_e00834e1d91342ac903ed63709788e47">
      <tp>
        <v>1</v>
        <stp/>
        <stp>9f45a69a-a7dc-4298-baae-b38443f24e1b</stp>
        <tr r="R13" s="1"/>
      </tp>
    </main>
    <main first="rtdsrv_e00834e1d91342ac903ed63709788e47">
      <tp>
        <v>1</v>
        <stp/>
        <stp>e2db9551-1430-459f-a918-e7a538418cdc</stp>
        <tr r="P20" s="1"/>
      </tp>
    </main>
    <main first="rtdsrv_e00834e1d91342ac903ed63709788e47">
      <tp>
        <v>1</v>
        <stp/>
        <stp>5be617b8-891b-4ead-83fc-9ed5967c91e0</stp>
        <tr r="F35" s="1"/>
      </tp>
    </main>
    <main first="rtdsrv_e00834e1d91342ac903ed63709788e47">
      <tp>
        <v>1</v>
        <stp/>
        <stp>edfa9f29-862f-4c97-9fb3-f5a47c1e34d0</stp>
        <tr r="M22" s="1"/>
      </tp>
    </main>
    <main first="rtdsrv_e00834e1d91342ac903ed63709788e47">
      <tp>
        <v>1</v>
        <stp/>
        <stp>5d5bf009-1704-4d92-b622-644c68544dca</stp>
        <tr r="X15" s="1"/>
      </tp>
    </main>
    <main first="rtdsrv_e00834e1d91342ac903ed63709788e47">
      <tp>
        <v>1</v>
        <stp/>
        <stp>f2da5b25-6ed0-4f21-a52e-a020d488c3fe</stp>
        <tr r="J8" s="1"/>
      </tp>
    </main>
    <main first="rtdsrv_e00834e1d91342ac903ed63709788e47">
      <tp>
        <v>1</v>
        <stp/>
        <stp>c3f5b5e8-a251-448e-9216-8f29906e0786</stp>
        <tr r="K31" s="1"/>
      </tp>
    </main>
    <main first="rtdsrv_e00834e1d91342ac903ed63709788e47">
      <tp>
        <v>1</v>
        <stp/>
        <stp>3dcfe7c7-07c4-4e60-b02e-621d807fa1d4</stp>
        <tr r="M21" s="1"/>
      </tp>
      <tp>
        <v>1</v>
        <stp/>
        <stp>961465d3-a0a0-4970-8beb-bcc4343c72fa</stp>
        <tr r="AI38" s="1"/>
      </tp>
    </main>
    <main first="rtdsrv_e00834e1d91342ac903ed63709788e47">
      <tp>
        <v>1</v>
        <stp/>
        <stp>d4600f8d-30fe-4f0d-9a56-ffec9f139b21</stp>
        <tr r="N39" s="1"/>
      </tp>
    </main>
    <main first="rtdsrv_e00834e1d91342ac903ed63709788e47">
      <tp>
        <v>1</v>
        <stp/>
        <stp>eff51a39-ff88-452d-8ffd-0a82ed3d2406</stp>
        <tr r="B37" s="1"/>
      </tp>
    </main>
    <main first="rtdsrv_e00834e1d91342ac903ed63709788e47">
      <tp>
        <v>1</v>
        <stp/>
        <stp>77c685f9-4a87-44b6-b5e3-0a8b4c5a4575</stp>
        <tr r="F40" s="1"/>
      </tp>
    </main>
    <main first="rtdsrv_e00834e1d91342ac903ed63709788e47">
      <tp>
        <v>1</v>
        <stp/>
        <stp>dc49a265-8531-41c3-bb58-f2fda92c2617</stp>
        <tr r="T5" s="1"/>
      </tp>
    </main>
    <main first="rtdsrv_e00834e1d91342ac903ed63709788e47">
      <tp>
        <v>1</v>
        <stp/>
        <stp>580f49f8-e52e-4e2f-9c59-c3c77b2dd4a7</stp>
        <tr r="G35" s="1"/>
      </tp>
    </main>
    <main first="rtdsrv_e00834e1d91342ac903ed63709788e47">
      <tp>
        <v>1</v>
        <stp/>
        <stp>51742aa6-42c8-4281-95f5-959176210b37</stp>
        <tr r="AD28" s="1"/>
      </tp>
    </main>
    <main first="rtdsrv_e00834e1d91342ac903ed63709788e47">
      <tp>
        <v>1</v>
        <stp/>
        <stp>a3611450-8e8b-4df9-9470-d0d136d85e1d</stp>
        <tr r="J13" s="1"/>
      </tp>
    </main>
    <main first="rtdsrv_e00834e1d91342ac903ed63709788e47">
      <tp>
        <v>1</v>
        <stp/>
        <stp>f6c2faf4-4efd-4dfe-8ae2-70e7051c84fd</stp>
        <tr r="AA35" s="1"/>
      </tp>
    </main>
    <main first="rtdsrv_e00834e1d91342ac903ed63709788e47">
      <tp>
        <v>1</v>
        <stp/>
        <stp>a964da2d-bd8e-4917-b39d-5b043be70f11</stp>
        <tr r="AA31" s="1"/>
      </tp>
    </main>
    <main first="rtdsrv_e00834e1d91342ac903ed63709788e47">
      <tp>
        <v>1</v>
        <stp/>
        <stp>c16d9e27-b398-4b5e-ab14-2aea8fc5f7d5</stp>
        <tr r="M38" s="1"/>
      </tp>
    </main>
    <main first="rtdsrv_e00834e1d91342ac903ed63709788e47">
      <tp>
        <v>1</v>
        <stp/>
        <stp>e48a902e-1e4e-403c-88d0-8340a3622afb</stp>
        <tr r="J19" s="1"/>
      </tp>
    </main>
    <main first="rtdsrv_e00834e1d91342ac903ed63709788e47">
      <tp>
        <v>1</v>
        <stp/>
        <stp>f63146ab-b623-46cb-b536-ab62a2e44074</stp>
        <tr r="AA16" s="1"/>
      </tp>
    </main>
    <main first="rtdsrv_e00834e1d91342ac903ed63709788e47">
      <tp>
        <v>1</v>
        <stp/>
        <stp>8adc6866-0ca1-42eb-9c27-797e6b206148</stp>
        <tr r="P27" s="1"/>
      </tp>
    </main>
    <main first="rtdsrv_e00834e1d91342ac903ed63709788e47">
      <tp>
        <v>1</v>
        <stp/>
        <stp>c57de7b7-255e-42d6-8a31-62b9520b1f65</stp>
        <tr r="Q43" s="1"/>
      </tp>
    </main>
    <main first="rtdsrv_e00834e1d91342ac903ed63709788e47">
      <tp>
        <v>1</v>
        <stp/>
        <stp>77aa34d7-ef68-4a85-883f-435f0dde2df4</stp>
        <tr r="Q10" s="1"/>
      </tp>
    </main>
    <main first="rtdsrv_e00834e1d91342ac903ed63709788e47">
      <tp>
        <v>1</v>
        <stp/>
        <stp>3a00b6aa-b622-4bd0-b32b-237e118b6f97</stp>
        <tr r="K11" s="1"/>
      </tp>
    </main>
    <main first="rtdsrv_e00834e1d91342ac903ed63709788e47">
      <tp>
        <v>1</v>
        <stp/>
        <stp>ffab50fe-5ff9-4b9d-ada5-1ec16a783100</stp>
        <tr r="T29" s="1"/>
      </tp>
      <tp>
        <v>1</v>
        <stp/>
        <stp>0556e611-066a-4d35-b974-884d3b20b806</stp>
        <tr r="AF41" s="1"/>
      </tp>
    </main>
    <main first="rtdsrv_e00834e1d91342ac903ed63709788e47">
      <tp>
        <v>1</v>
        <stp/>
        <stp>fbac5840-c3ea-4620-bfb2-49ad8b327c7e</stp>
        <tr r="K13" s="1"/>
      </tp>
    </main>
    <main first="rtdsrv_e00834e1d91342ac903ed63709788e47">
      <tp>
        <v>1</v>
        <stp/>
        <stp>354aa689-5308-4be5-b2b6-0c335bcb937d</stp>
        <tr r="AF17" s="1"/>
      </tp>
      <tp>
        <v>1</v>
        <stp/>
        <stp>ba9f4408-13d1-4381-a3bd-e4e653b9ac77</stp>
        <tr r="W29" s="1"/>
      </tp>
      <tp>
        <v>1</v>
        <stp/>
        <stp>d6374fdb-cc44-40b6-be2c-7ccee0bf478b</stp>
        <tr r="M19" s="1"/>
      </tp>
    </main>
    <main first="rtdsrv_e00834e1d91342ac903ed63709788e47">
      <tp>
        <v>1</v>
        <stp/>
        <stp>9d8e4ec6-d693-4431-aebe-23e71c159563</stp>
        <tr r="T31" s="1"/>
      </tp>
    </main>
    <main first="rtdsrv_e00834e1d91342ac903ed63709788e47">
      <tp>
        <v>1</v>
        <stp/>
        <stp>8ee134a7-b7f6-4820-b5da-26962fdcddd3</stp>
        <tr r="AA11" s="1"/>
      </tp>
    </main>
    <main first="rtdsrv_e00834e1d91342ac903ed63709788e47">
      <tp>
        <v>1</v>
        <stp/>
        <stp>9ddd3c7c-0f70-462c-adeb-0463c52d4c85</stp>
        <tr r="K7" s="1"/>
      </tp>
    </main>
    <main first="rtdsrv_e00834e1d91342ac903ed63709788e47">
      <tp>
        <v>1</v>
        <stp/>
        <stp>a5125704-c7ce-44f0-a938-c113b5f46517</stp>
        <tr r="F19" s="1"/>
      </tp>
    </main>
    <main first="rtdsrv_e00834e1d91342ac903ed63709788e47">
      <tp>
        <v>1</v>
        <stp/>
        <stp>084ba620-eb79-4a1a-9a87-de8b3a861e46</stp>
        <tr r="J23" s="1"/>
      </tp>
    </main>
    <main first="rtdsrv_e00834e1d91342ac903ed63709788e47">
      <tp>
        <v>1</v>
        <stp/>
        <stp>10cb9092-38fd-4417-b494-8fb579c3d105</stp>
        <tr r="J10" s="1"/>
      </tp>
    </main>
    <main first="rtdsrv_e00834e1d91342ac903ed63709788e47">
      <tp>
        <v>1</v>
        <stp/>
        <stp>9b345cce-a5ff-492b-98c0-f36fc238e343</stp>
        <tr r="R33" s="1"/>
      </tp>
    </main>
    <main first="rtdsrv_e00834e1d91342ac903ed63709788e47">
      <tp>
        <v>1</v>
        <stp/>
        <stp>1df1e3de-82aa-4136-848c-3c7d4ca622ad</stp>
        <tr r="AB29" s="1"/>
      </tp>
    </main>
    <main first="rtdsrv_e00834e1d91342ac903ed63709788e47">
      <tp>
        <v>1</v>
        <stp/>
        <stp>f9c449d3-4e2e-469c-83a4-510f42587f3c</stp>
        <tr r="R27" s="1"/>
      </tp>
    </main>
    <main first="rtdsrv_e00834e1d91342ac903ed63709788e47">
      <tp>
        <v>1</v>
        <stp/>
        <stp>678d3be5-2dbe-440d-95b1-bcda24459e9d</stp>
        <tr r="AE41" s="1"/>
      </tp>
    </main>
    <main first="rtdsrv_e00834e1d91342ac903ed63709788e47">
      <tp>
        <v>1</v>
        <stp/>
        <stp>cd6b6a91-2db5-4796-a876-dada1bc1fed5</stp>
        <tr r="T32" s="1"/>
      </tp>
    </main>
    <main first="rtdsrv_e00834e1d91342ac903ed63709788e47">
      <tp>
        <v>1</v>
        <stp/>
        <stp>eec48c26-d328-49c5-a833-ae8b8e5d74c1</stp>
        <tr r="R37" s="1"/>
      </tp>
    </main>
    <main first="rtdsrv_e00834e1d91342ac903ed63709788e47">
      <tp>
        <v>1</v>
        <stp/>
        <stp>b69b3002-1dcd-4aa4-b14b-f124a3733e5d</stp>
        <tr r="W9" s="1"/>
      </tp>
      <tp>
        <v>1</v>
        <stp/>
        <stp>21903cfe-38f8-476e-b25d-d1943409dd5d</stp>
        <tr r="AD27" s="1"/>
      </tp>
    </main>
    <main first="rtdsrv_e00834e1d91342ac903ed63709788e47">
      <tp>
        <v>1</v>
        <stp/>
        <stp>78ca4cd9-6946-4ad6-b165-b979e28c068d</stp>
        <tr r="X23" s="1"/>
      </tp>
    </main>
    <main first="rtdsrv_e00834e1d91342ac903ed63709788e47">
      <tp>
        <v>1</v>
        <stp/>
        <stp>f3ef3899-edc6-4e86-a871-61e4c9ca572b</stp>
        <tr r="J41" s="1"/>
      </tp>
    </main>
    <main first="rtdsrv_e00834e1d91342ac903ed63709788e47">
      <tp>
        <v>1</v>
        <stp/>
        <stp>c1f2eb57-823f-45cb-9576-d4be1b9b484a</stp>
        <tr r="C10" s="1"/>
      </tp>
    </main>
    <main first="rtdsrv_e00834e1d91342ac903ed63709788e47">
      <tp>
        <v>1</v>
        <stp/>
        <stp>3d518e4b-1367-444e-ac75-2cc32f85a7e9</stp>
        <tr r="AB39" s="1"/>
      </tp>
    </main>
    <main first="rtdsrv_e00834e1d91342ac903ed63709788e47">
      <tp>
        <v>1</v>
        <stp/>
        <stp>04c7b33b-3a0b-465e-92b3-fa5990cde2bb</stp>
        <tr r="U7" s="1"/>
      </tp>
    </main>
    <main first="rtdsrv_e00834e1d91342ac903ed63709788e47">
      <tp>
        <v>1</v>
        <stp/>
        <stp>adc52a43-f68a-46ba-8333-63a32c4ee101</stp>
        <tr r="W19" s="1"/>
      </tp>
    </main>
    <main first="rtdsrv_e00834e1d91342ac903ed63709788e47">
      <tp>
        <v>1</v>
        <stp/>
        <stp>a511385d-a0cc-4812-9eeb-7fa374585963</stp>
        <tr r="AB7" s="1"/>
      </tp>
    </main>
    <main first="rtdsrv_e00834e1d91342ac903ed63709788e47">
      <tp>
        <v>1</v>
        <stp/>
        <stp>1145f508-7dcd-4796-8cd2-ad286e6c50c8</stp>
        <tr r="C33" s="1"/>
      </tp>
      <tp>
        <v>1</v>
        <stp/>
        <stp>b9a66b54-5b6e-41f0-8f9d-6f11f3787ba6</stp>
        <tr r="AH18" s="1"/>
      </tp>
    </main>
    <main first="rtdsrv_e00834e1d91342ac903ed63709788e47">
      <tp>
        <v>1</v>
        <stp/>
        <stp>2d776c6d-11c4-44f0-8abe-b4d0afcbffaa</stp>
        <tr r="B20" s="1"/>
      </tp>
      <tp>
        <v>1</v>
        <stp/>
        <stp>9be7019c-8cd5-4597-a045-40cf98b1a086</stp>
        <tr r="U8" s="1"/>
      </tp>
    </main>
    <main first="rtdsrv_e00834e1d91342ac903ed63709788e47">
      <tp>
        <v>1</v>
        <stp/>
        <stp>8578bc1d-5850-401b-909d-635228e61ce0</stp>
        <tr r="K12" s="1"/>
      </tp>
    </main>
    <main first="rtdsrv_e00834e1d91342ac903ed63709788e47">
      <tp>
        <v>1</v>
        <stp/>
        <stp>2913ae9b-171e-4498-8260-8e6d6c4225ff</stp>
        <tr r="AH40" s="1"/>
      </tp>
      <tp>
        <v>1</v>
        <stp/>
        <stp>43e67db3-1998-4424-9803-6c4c4517ddc5</stp>
        <tr r="F33" s="1"/>
      </tp>
    </main>
    <main first="rtdsrv_e00834e1d91342ac903ed63709788e47">
      <tp>
        <v>1</v>
        <stp/>
        <stp>51a2e206-7d7a-48cb-8b85-9948fdef8c80</stp>
        <tr r="K33" s="1"/>
      </tp>
    </main>
    <main first="rtdsrv_e00834e1d91342ac903ed63709788e47">
      <tp>
        <v>1</v>
        <stp/>
        <stp>b6955235-f423-485f-a373-330513933cc1</stp>
        <tr r="X5" s="1"/>
      </tp>
    </main>
    <main first="rtdsrv_e00834e1d91342ac903ed63709788e47">
      <tp>
        <v>1</v>
        <stp/>
        <stp>d4ebc65d-e08d-47d7-954d-da17f4249ac3</stp>
        <tr r="F26" s="1"/>
      </tp>
    </main>
    <main first="rtdsrv_e00834e1d91342ac903ed63709788e47">
      <tp>
        <v>1</v>
        <stp/>
        <stp>3e8d98b8-ba8e-43ff-b50d-08973458556a</stp>
        <tr r="X9" s="1"/>
      </tp>
    </main>
    <main first="rtdsrv_e00834e1d91342ac903ed63709788e47">
      <tp>
        <v>1</v>
        <stp/>
        <stp>ea1e6218-5cc8-474a-8e36-01166fed63dc</stp>
        <tr r="F25" s="1"/>
      </tp>
    </main>
    <main first="rtdsrv_e00834e1d91342ac903ed63709788e47">
      <tp>
        <v>1</v>
        <stp/>
        <stp>91f356fe-3fb1-4ea5-b8c5-9c2d5de295f2</stp>
        <tr r="AH15" s="1"/>
      </tp>
    </main>
    <main first="rtdsrv_e00834e1d91342ac903ed63709788e47">
      <tp>
        <v>1</v>
        <stp/>
        <stp>6ba1d579-b1f9-4912-b8a1-2c7c31d57dd3</stp>
        <tr r="U5" s="1"/>
      </tp>
      <tp>
        <v>1</v>
        <stp/>
        <stp>61907506-67bd-45a4-9cc4-01bb6a7b7da5</stp>
        <tr r="J18" s="1"/>
      </tp>
    </main>
    <main first="rtdsrv_e00834e1d91342ac903ed63709788e47">
      <tp>
        <v>1</v>
        <stp/>
        <stp>586c9d7a-cae5-410c-a322-5997dbb74d7f</stp>
        <tr r="I9" s="1"/>
      </tp>
      <tp>
        <v>1</v>
        <stp/>
        <stp>e507fa95-6884-4c08-9e5f-08f2f384d57e</stp>
        <tr r="AB27" s="1"/>
      </tp>
    </main>
    <main first="rtdsrv_e00834e1d91342ac903ed63709788e47">
      <tp>
        <v>1</v>
        <stp/>
        <stp>6b15adfc-afee-4d30-bcfc-78c949574a91</stp>
        <tr r="I30" s="1"/>
      </tp>
    </main>
    <main first="rtdsrv_e00834e1d91342ac903ed63709788e47">
      <tp>
        <v>1</v>
        <stp/>
        <stp>115034ed-b83f-47ad-b40f-07a3ee59a0ae</stp>
        <tr r="T27" s="1"/>
      </tp>
    </main>
    <main first="rtdsrv_e00834e1d91342ac903ed63709788e47">
      <tp>
        <v>1</v>
        <stp/>
        <stp>dbe00085-9bb7-45b7-9d8f-0d6bdbe74316</stp>
        <tr r="M29" s="1"/>
      </tp>
    </main>
    <main first="rtdsrv_e00834e1d91342ac903ed63709788e47">
      <tp>
        <v>1</v>
        <stp/>
        <stp>aa9a9d20-f726-43ed-8a15-ead624b6f24a</stp>
        <tr r="J20" s="1"/>
      </tp>
    </main>
    <main first="rtdsrv_e00834e1d91342ac903ed63709788e47">
      <tp>
        <v>1</v>
        <stp/>
        <stp>abb5616e-7aa1-452b-9aa9-77fa86b5571f</stp>
        <tr r="F7" s="1"/>
      </tp>
    </main>
    <main first="rtdsrv_e00834e1d91342ac903ed63709788e47">
      <tp>
        <v>1</v>
        <stp/>
        <stp>c3b10f02-4201-40ca-baf7-bea954cc6fa2</stp>
        <tr r="N38" s="1"/>
      </tp>
    </main>
    <main first="rtdsrv_e00834e1d91342ac903ed63709788e47">
      <tp>
        <v>1</v>
        <stp/>
        <stp>7bc01ec5-fa66-4d7e-96ed-cf76ea1b5760</stp>
        <tr r="F5" s="1"/>
      </tp>
    </main>
    <main first="rtdsrv_e00834e1d91342ac903ed63709788e47">
      <tp>
        <v>1</v>
        <stp/>
        <stp>d080cf5c-30ce-48f9-889c-b32a82a5f58b</stp>
        <tr r="N29" s="1"/>
      </tp>
    </main>
    <main first="rtdsrv_e00834e1d91342ac903ed63709788e47">
      <tp>
        <v>1</v>
        <stp/>
        <stp>c6beb45c-68ca-4fee-8b7c-5daf3cf98093</stp>
        <tr r="K41" s="1"/>
      </tp>
    </main>
    <main first="rtdsrv_e00834e1d91342ac903ed63709788e47">
      <tp>
        <v>1</v>
        <stp/>
        <stp>536af6eb-6b07-4c4b-879c-eec6097a7e6b</stp>
        <tr r="AA32" s="1"/>
      </tp>
    </main>
    <main first="rtdsrv_e00834e1d91342ac903ed63709788e47">
      <tp>
        <v>1</v>
        <stp/>
        <stp>a6a0c4a5-ccc6-41e8-b788-ef485ac9e7c8</stp>
        <tr r="M36" s="1"/>
      </tp>
      <tp>
        <v>1</v>
        <stp/>
        <stp>4746ae17-114b-4e53-bd71-ff60159b1ef2</stp>
        <tr r="AH43" s="1"/>
      </tp>
    </main>
    <main first="rtdsrv_e00834e1d91342ac903ed63709788e47">
      <tp>
        <v>1</v>
        <stp/>
        <stp>1b5520cf-4967-44a3-94b2-0fbe27a64766</stp>
        <tr r="M10" s="1"/>
      </tp>
    </main>
    <main first="rtdsrv_e00834e1d91342ac903ed63709788e47">
      <tp>
        <v>1</v>
        <stp/>
        <stp>073ce5e5-777c-421e-a9d5-34bedce4c279</stp>
        <tr r="F18" s="1"/>
      </tp>
      <tp>
        <v>1</v>
        <stp/>
        <stp>2b86549a-11b4-425d-a16f-5eb2921b43a7</stp>
        <tr r="AF33" s="1"/>
      </tp>
    </main>
    <main first="rtdsrv_e00834e1d91342ac903ed63709788e47">
      <tp>
        <v>1</v>
        <stp/>
        <stp>5fd67964-050b-44ca-a634-b49ac9754a85</stp>
        <tr r="AA17" s="1"/>
      </tp>
    </main>
    <main first="rtdsrv_e00834e1d91342ac903ed63709788e47">
      <tp>
        <v>1</v>
        <stp/>
        <stp>d7505656-fe43-4054-9b25-a539bd9b8a8d</stp>
        <tr r="C28" s="1"/>
      </tp>
    </main>
    <main first="rtdsrv_e00834e1d91342ac903ed63709788e47">
      <tp>
        <v>1</v>
        <stp/>
        <stp>cf28b3b2-d68d-45e8-8e83-5140908f4a97</stp>
        <tr r="T26" s="1"/>
      </tp>
    </main>
    <main first="rtdsrv_e00834e1d91342ac903ed63709788e47">
      <tp>
        <v>1</v>
        <stp/>
        <stp>5364f600-7759-4f58-a487-d33d311c9ada</stp>
        <tr r="AE9" s="1"/>
      </tp>
      <tp>
        <v>1</v>
        <stp/>
        <stp>31d25ba8-4654-4832-9ce0-430ef4ed7f60</stp>
        <tr r="T37" s="1"/>
      </tp>
    </main>
    <main first="rtdsrv_e00834e1d91342ac903ed63709788e47">
      <tp>
        <v>1</v>
        <stp/>
        <stp>9618ae98-b7c2-4264-9020-d0ba17a27f05</stp>
        <tr r="M20" s="1"/>
      </tp>
    </main>
    <main first="rtdsrv_e00834e1d91342ac903ed63709788e47">
      <tp>
        <v>1</v>
        <stp/>
        <stp>4f877a72-140e-4711-aee6-f4a9eb7b5ba1</stp>
        <tr r="F9" s="1"/>
      </tp>
    </main>
    <main first="rtdsrv_e00834e1d91342ac903ed63709788e47">
      <tp>
        <v>1</v>
        <stp/>
        <stp>1f3af304-c2c4-4baf-8e03-b3846ae28ddb</stp>
        <tr r="AF37" s="1"/>
      </tp>
    </main>
    <main first="rtdsrv_e00834e1d91342ac903ed63709788e47">
      <tp>
        <v>1</v>
        <stp/>
        <stp>b1cd293f-17a8-47bc-ac68-23f4d90a0015</stp>
        <tr r="AA15" s="1"/>
      </tp>
      <tp>
        <v>1</v>
        <stp/>
        <stp>9d0af02e-4f9b-4005-bcde-74915a75227e</stp>
        <tr r="J22" s="1"/>
      </tp>
    </main>
    <main first="rtdsrv_e00834e1d91342ac903ed63709788e47">
      <tp>
        <v>1</v>
        <stp/>
        <stp>5af2015c-c5c1-4884-9a1f-9c3f722ad18b</stp>
        <tr r="AA6" s="1"/>
      </tp>
    </main>
    <main first="rtdsrv_e00834e1d91342ac903ed63709788e47">
      <tp>
        <v>1</v>
        <stp/>
        <stp>ab12866a-75b5-49de-97fb-bbb957ec3cac</stp>
        <tr r="P17" s="1"/>
      </tp>
    </main>
    <main first="rtdsrv_e00834e1d91342ac903ed63709788e47">
      <tp>
        <v>1</v>
        <stp/>
        <stp>a8501ed1-f7b1-4b18-a861-56eaaa64143a</stp>
        <tr r="P37" s="1"/>
      </tp>
    </main>
    <main first="rtdsrv_e00834e1d91342ac903ed63709788e47">
      <tp>
        <v>1</v>
        <stp/>
        <stp>469f9f8c-86d1-41b9-bba5-025431710e20</stp>
        <tr r="AA12" s="1"/>
      </tp>
    </main>
    <main first="rtdsrv_e00834e1d91342ac903ed63709788e47">
      <tp>
        <v>1</v>
        <stp/>
        <stp>67198596-7fdd-402d-bc09-ac905cd0079c</stp>
        <tr r="C38" s="1"/>
      </tp>
    </main>
    <main first="rtdsrv_e00834e1d91342ac903ed63709788e47">
      <tp>
        <v>1</v>
        <stp/>
        <stp>55d5809b-e43c-4d3b-b5a7-ca81bf4f52b8</stp>
        <tr r="AE21" s="1"/>
      </tp>
    </main>
    <main first="rtdsrv_e00834e1d91342ac903ed63709788e47">
      <tp>
        <v>1</v>
        <stp/>
        <stp>9c9c351e-37d9-476c-a91d-6c0ec536e768</stp>
        <tr r="T28" s="1"/>
      </tp>
    </main>
    <main first="rtdsrv_e00834e1d91342ac903ed63709788e47">
      <tp>
        <v>1</v>
        <stp/>
        <stp>8e2960aa-8229-4459-ad03-83ab3ea1fd88</stp>
        <tr r="AI29" s="1"/>
      </tp>
    </main>
    <main first="rtdsrv_e00834e1d91342ac903ed63709788e47">
      <tp>
        <v>1</v>
        <stp/>
        <stp>ba2a57d8-b8b6-4d0a-94bf-1e24e40790b8</stp>
        <tr r="B40" s="1"/>
      </tp>
    </main>
    <main first="rtdsrv_e00834e1d91342ac903ed63709788e47">
      <tp>
        <v>1</v>
        <stp/>
        <stp>b93a8250-4d6a-41cb-b710-528bd92f210c</stp>
        <tr r="K43" s="1"/>
      </tp>
    </main>
    <main first="rtdsrv_e00834e1d91342ac903ed63709788e47">
      <tp>
        <v>1</v>
        <stp/>
        <stp>19479475-7363-44f0-ba94-9a1a272693a5</stp>
        <tr r="F27" s="1"/>
      </tp>
    </main>
    <main first="rtdsrv_e00834e1d91342ac903ed63709788e47">
      <tp>
        <v>1</v>
        <stp/>
        <stp>e6a94b3d-f70e-4cdb-81e4-05cb8bd1a411</stp>
        <tr r="AI25" s="1"/>
      </tp>
    </main>
    <main first="rtdsrv_e00834e1d91342ac903ed63709788e47">
      <tp>
        <v>1</v>
        <stp/>
        <stp>d81bc109-9865-47be-9089-08a8d410d74f</stp>
        <tr r="K23" s="1"/>
      </tp>
    </main>
    <main first="rtdsrv_e00834e1d91342ac903ed63709788e47">
      <tp>
        <v>1</v>
        <stp/>
        <stp>0ff5c277-bf32-41ac-b238-aa53f29f7cfc</stp>
        <tr r="R21" s="1"/>
      </tp>
    </main>
    <main first="rtdsrv_e00834e1d91342ac903ed63709788e47">
      <tp>
        <v>1</v>
        <stp/>
        <stp>83a47c33-4dbd-4852-b831-1ac050ea7bda</stp>
        <tr r="T7" s="1"/>
      </tp>
      <tp>
        <v>1</v>
        <stp/>
        <stp>17ed63c3-5ebd-4c6c-9755-e23d95564655</stp>
        <tr r="X29" s="1"/>
      </tp>
    </main>
    <main first="rtdsrv_e00834e1d91342ac903ed63709788e47">
      <tp>
        <v>1</v>
        <stp/>
        <stp>a7f9ccfd-a6ae-4ae9-a555-f31d39df1e47</stp>
        <tr r="X8" s="1"/>
      </tp>
    </main>
    <main first="rtdsrv_e00834e1d91342ac903ed63709788e47">
      <tp>
        <v>1</v>
        <stp/>
        <stp>c4542905-1284-410c-8d80-b34cc1dbf34a</stp>
        <tr r="AA43" s="1"/>
      </tp>
    </main>
    <main first="rtdsrv_e00834e1d91342ac903ed63709788e47">
      <tp>
        <v>1</v>
        <stp/>
        <stp>6d81a5d8-f6da-498f-ab0e-c6546b4ceb06</stp>
        <tr r="U27" s="1"/>
      </tp>
    </main>
    <main first="rtdsrv_e00834e1d91342ac903ed63709788e47">
      <tp>
        <v>1</v>
        <stp/>
        <stp>16fb6853-8a2a-4a4c-bbc7-8a9a56b246e4</stp>
        <tr r="AA7" s="1"/>
      </tp>
    </main>
    <main first="rtdsrv_e00834e1d91342ac903ed63709788e47">
      <tp>
        <v>1</v>
        <stp/>
        <stp>31f49c7b-bd84-4eff-b029-41ef1c382ab6</stp>
        <tr r="P10" s="1"/>
      </tp>
    </main>
    <main first="rtdsrv_e00834e1d91342ac903ed63709788e47">
      <tp>
        <v>1</v>
        <stp/>
        <stp>4b858b79-af17-4316-90f8-4bedbbf0dfed</stp>
        <tr r="AB8" s="1"/>
      </tp>
    </main>
    <main first="rtdsrv_e00834e1d91342ac903ed63709788e47">
      <tp>
        <v>1</v>
        <stp/>
        <stp>3c728656-a10d-46f8-ab84-d4ce961afaa5</stp>
        <tr r="AI35" s="1"/>
      </tp>
    </main>
    <main first="rtdsrv_e00834e1d91342ac903ed63709788e47">
      <tp>
        <v>1</v>
        <stp/>
        <stp>abbdec33-16bb-4ecc-99b2-cb77ced52a2b</stp>
        <tr r="K17" s="1"/>
      </tp>
    </main>
    <main first="rtdsrv_e00834e1d91342ac903ed63709788e47">
      <tp>
        <v>1</v>
        <stp/>
        <stp>00e19a0e-bf5f-4f77-9d6b-9555bb3962bc</stp>
        <tr r="Y32" s="1"/>
      </tp>
    </main>
    <main first="rtdsrv_e00834e1d91342ac903ed63709788e47">
      <tp>
        <v>1</v>
        <stp/>
        <stp>df373649-0525-4ddd-9612-32a46a1c61a7</stp>
        <tr r="Y11" s="1"/>
      </tp>
    </main>
    <main first="rtdsrv_e00834e1d91342ac903ed63709788e47">
      <tp>
        <v>1</v>
        <stp/>
        <stp>db8a63e7-5202-4192-bd1d-1c6a9cf80079</stp>
        <tr r="M42" s="1"/>
      </tp>
    </main>
    <main first="rtdsrv_e00834e1d91342ac903ed63709788e47">
      <tp>
        <v>1</v>
        <stp/>
        <stp>9afdfd2f-1efa-42f2-aa7c-8b87de78aa16</stp>
        <tr r="D21" s="1"/>
      </tp>
    </main>
    <main first="rtdsrv_e00834e1d91342ac903ed63709788e47">
      <tp>
        <v>1</v>
        <stp/>
        <stp>0e61d8f4-099b-4c8d-9ab1-f5f6607dc9e4</stp>
        <tr r="C11" s="1"/>
      </tp>
    </main>
    <main first="rtdsrv_e00834e1d91342ac903ed63709788e47">
      <tp>
        <v>1</v>
        <stp/>
        <stp>d5f4ef26-ec2f-4bf2-9301-7a9f7aa8bc4c</stp>
        <tr r="B10" s="1"/>
      </tp>
    </main>
    <main first="rtdsrv_e00834e1d91342ac903ed63709788e47">
      <tp>
        <v>1</v>
        <stp/>
        <stp>61ed6c5d-f4ce-4190-8901-db4a1e5e4d06</stp>
        <tr r="R11" s="1"/>
      </tp>
    </main>
    <main first="rtdsrv_e00834e1d91342ac903ed63709788e47">
      <tp>
        <v>1</v>
        <stp/>
        <stp>f7755f66-5c93-44cf-bf2d-8c3d4ae62e20</stp>
        <tr r="AF32" s="1"/>
      </tp>
    </main>
    <main first="rtdsrv_e00834e1d91342ac903ed63709788e47">
      <tp>
        <v>1</v>
        <stp/>
        <stp>86c481dd-47bd-4c7f-9dae-dde10421d3b6</stp>
        <tr r="C8" s="1"/>
      </tp>
    </main>
    <main first="rtdsrv_e00834e1d91342ac903ed63709788e47">
      <tp>
        <v>1</v>
        <stp/>
        <stp>7592846a-3518-41f9-ae63-e9bd03ae3c6f</stp>
        <tr r="R17" s="1"/>
      </tp>
    </main>
    <main first="rtdsrv_e00834e1d91342ac903ed63709788e47">
      <tp>
        <v>1</v>
        <stp/>
        <stp>7f3d7288-0faf-4fc4-b003-a5ce96c157c8</stp>
        <tr r="R22" s="1"/>
      </tp>
    </main>
    <main first="rtdsrv_e00834e1d91342ac903ed63709788e47">
      <tp>
        <v>1</v>
        <stp/>
        <stp>0b8ac56a-3da2-48ab-80e0-51bf31267771</stp>
        <tr r="J31" s="1"/>
      </tp>
    </main>
    <main first="rtdsrv_e00834e1d91342ac903ed63709788e47">
      <tp>
        <v>1</v>
        <stp/>
        <stp>47c7912f-f00b-4b9c-a625-af83bbb6aa59</stp>
        <tr r="G7" s="1"/>
      </tp>
      <tp>
        <v>1</v>
        <stp/>
        <stp>147ae217-97f3-4bd3-8e9d-e5943a4f65ca</stp>
        <tr r="G38" s="1"/>
      </tp>
    </main>
    <main first="rtdsrv_e00834e1d91342ac903ed63709788e47">
      <tp>
        <v>1</v>
        <stp/>
        <stp>4e7ba3ed-3d27-4153-8c16-c5e7c59c23d0</stp>
        <tr r="X19" s="1"/>
      </tp>
    </main>
    <main first="rtdsrv_e00834e1d91342ac903ed63709788e47">
      <tp>
        <v>1</v>
        <stp/>
        <stp>4d998347-d60e-4e72-a362-04db52bd9e75</stp>
        <tr r="D43" s="1"/>
      </tp>
    </main>
    <main first="rtdsrv_e00834e1d91342ac903ed63709788e47">
      <tp>
        <v>1</v>
        <stp/>
        <stp>d5b9ebbb-3a38-432b-a40f-bd4e1d1d0b5d</stp>
        <tr r="T18" s="1"/>
      </tp>
    </main>
    <main first="rtdsrv_e00834e1d91342ac903ed63709788e47">
      <tp>
        <v>1</v>
        <stp/>
        <stp>acc8ebf0-0f82-4f17-a9a6-1deeed653323</stp>
        <tr r="Y37" s="1"/>
      </tp>
    </main>
    <main first="rtdsrv_e00834e1d91342ac903ed63709788e47">
      <tp>
        <v>1</v>
        <stp/>
        <stp>f25c96d7-a561-4216-bfc1-542c01152ac9</stp>
        <tr r="M23" s="1"/>
      </tp>
      <tp>
        <v>1</v>
        <stp/>
        <stp>9f88171b-1580-4d16-88a0-e6ad0fad939f</stp>
        <tr r="J28" s="1"/>
      </tp>
    </main>
    <main first="rtdsrv_e00834e1d91342ac903ed63709788e47">
      <tp>
        <v>1</v>
        <stp/>
        <stp>e17d5fc8-962a-49a9-b4ee-e02d77688a1b</stp>
        <tr r="F23" s="1"/>
      </tp>
    </main>
    <main first="rtdsrv_e00834e1d91342ac903ed63709788e47">
      <tp>
        <v>1</v>
        <stp/>
        <stp>e615d1f8-b619-4015-ab3b-0ad63e6b43b9</stp>
        <tr r="AF11" s="1"/>
      </tp>
    </main>
    <main first="rtdsrv_e00834e1d91342ac903ed63709788e47">
      <tp>
        <v>1</v>
        <stp/>
        <stp>0c4b8a8a-355c-44c3-979d-4b8468be9570</stp>
        <tr r="AD29" s="1"/>
      </tp>
    </main>
    <main first="rtdsrv_e00834e1d91342ac903ed63709788e47">
      <tp>
        <v>1</v>
        <stp/>
        <stp>6e973c87-b30a-442c-9167-c1a07e2db197</stp>
        <tr r="AH39" s="1"/>
      </tp>
    </main>
    <main first="rtdsrv_e00834e1d91342ac903ed63709788e47">
      <tp>
        <v>1</v>
        <stp/>
        <stp>b5d9c007-28e7-46b1-b82a-4e2d6a3efda4</stp>
        <tr r="N8" s="1"/>
      </tp>
    </main>
    <main first="rtdsrv_e00834e1d91342ac903ed63709788e47">
      <tp>
        <v>1</v>
        <stp/>
        <stp>7685e430-5c81-4532-9dbb-f34a21bb917d</stp>
        <tr r="AB38" s="1"/>
      </tp>
    </main>
    <main first="rtdsrv_e00834e1d91342ac903ed63709788e47">
      <tp>
        <v>1</v>
        <stp/>
        <stp>d1a4cbc7-c746-4aab-823a-d546cb7d7b14</stp>
        <tr r="AE43" s="1"/>
      </tp>
      <tp>
        <v>1</v>
        <stp/>
        <stp>e1ad9dc7-7749-4a22-bea2-33baccf575e4</stp>
        <tr r="D12" s="1"/>
      </tp>
    </main>
    <main first="rtdsrv_e00834e1d91342ac903ed63709788e47">
      <tp>
        <v>1</v>
        <stp/>
        <stp>57cf38ec-0413-4b49-b13c-31b0c4dc7d32</stp>
        <tr r="T22" s="1"/>
      </tp>
    </main>
    <main first="rtdsrv_e00834e1d91342ac903ed63709788e47">
      <tp>
        <v>1</v>
        <stp/>
        <stp>a18a757d-626f-48ac-b0d9-900d2abf8048</stp>
        <tr r="W37" s="1"/>
      </tp>
    </main>
    <main first="rtdsrv_e00834e1d91342ac903ed63709788e47">
      <tp>
        <v>1</v>
        <stp/>
        <stp>b1ad9b23-ec3d-457a-9d60-aab3f2a94fc7</stp>
        <tr r="D41" s="1"/>
      </tp>
    </main>
    <main first="rtdsrv_e00834e1d91342ac903ed63709788e47">
      <tp>
        <v>1</v>
        <stp/>
        <stp>bb468111-69dc-4dc6-b52b-222691f9a767</stp>
        <tr r="AA33" s="1"/>
      </tp>
    </main>
    <main first="rtdsrv_e00834e1d91342ac903ed63709788e47">
      <tp>
        <v>1</v>
        <stp/>
        <stp>f544e044-fa88-47aa-ae24-3dbe01329085</stp>
        <tr r="AF42" s="1"/>
      </tp>
    </main>
    <main first="rtdsrv_e00834e1d91342ac903ed63709788e47">
      <tp>
        <v>1</v>
        <stp/>
        <stp>bfbfb090-d421-4453-8086-dc458728c8ba</stp>
        <tr r="AF43" s="1"/>
      </tp>
      <tp>
        <v>1</v>
        <stp/>
        <stp>4d8af836-17a9-4d8d-bfd7-76bb697f17c1</stp>
        <tr r="AI9" s="1"/>
      </tp>
    </main>
    <main first="rtdsrv_e00834e1d91342ac903ed63709788e47">
      <tp>
        <v>1</v>
        <stp/>
        <stp>0f9e1a3e-f742-44ad-bb32-b85c18f27cf6</stp>
        <tr r="T11" s="1"/>
      </tp>
    </main>
    <main first="rtdsrv_e00834e1d91342ac903ed63709788e47">
      <tp>
        <v>1</v>
        <stp/>
        <stp>76229797-063c-4d9e-ae7d-ad7bcceb8131</stp>
        <tr r="D32" s="1"/>
      </tp>
    </main>
    <main first="rtdsrv_e00834e1d91342ac903ed63709788e47">
      <tp>
        <v>1</v>
        <stp/>
        <stp>55ead828-dfdb-4c07-a6cd-4bd47308b984</stp>
        <tr r="M9" s="1"/>
      </tp>
    </main>
    <main first="rtdsrv_e00834e1d91342ac903ed63709788e47">
      <tp>
        <v>1</v>
        <stp/>
        <stp>b0ecd26f-1109-43fa-af6e-69be60a2c816</stp>
        <tr r="F17" s="1"/>
      </tp>
    </main>
    <main first="rtdsrv_e00834e1d91342ac903ed63709788e47">
      <tp>
        <v>1</v>
        <stp/>
        <stp>ad539492-cc21-4c01-bdfc-e53a9787737b</stp>
        <tr r="M30" s="1"/>
      </tp>
    </main>
    <main first="rtdsrv_e00834e1d91342ac903ed63709788e47">
      <tp>
        <v>1</v>
        <stp/>
        <stp>d984cbb6-d46f-442d-a94d-4e4a39294fb9</stp>
        <tr r="Y21" s="1"/>
      </tp>
    </main>
    <main first="rtdsrv_e00834e1d91342ac903ed63709788e47">
      <tp>
        <v>1</v>
        <stp/>
        <stp>fa26ebd8-5483-491b-8b64-dd130d95972c</stp>
        <tr r="AH25" s="1"/>
      </tp>
    </main>
    <main first="rtdsrv_e00834e1d91342ac903ed63709788e47">
      <tp>
        <v>1</v>
        <stp/>
        <stp>881d388f-0b8f-44cf-81d2-b97d0f2ff876</stp>
        <tr r="K27" s="1"/>
      </tp>
    </main>
    <main first="rtdsrv_e00834e1d91342ac903ed63709788e47">
      <tp>
        <v>1</v>
        <stp/>
        <stp>ece69e04-c2d9-4c57-b313-3b78862b0b7f</stp>
        <tr r="Y22" s="1"/>
      </tp>
    </main>
    <main first="rtdsrv_e00834e1d91342ac903ed63709788e47">
      <tp>
        <v>1</v>
        <stp/>
        <stp>3a28392e-d510-42e3-8c22-e97eb3f02b1b</stp>
        <tr r="D37" s="1"/>
      </tp>
    </main>
    <main first="rtdsrv_e00834e1d91342ac903ed63709788e47">
      <tp>
        <v>1</v>
        <stp/>
        <stp>306037bb-f54f-44ea-9615-a0d726e73b2d</stp>
        <tr r="M35" s="1"/>
      </tp>
    </main>
    <main first="rtdsrv_e00834e1d91342ac903ed63709788e47">
      <tp>
        <v>1</v>
        <stp/>
        <stp>78eec914-8dca-4804-a42b-00ad4818abf1</stp>
        <tr r="AD30" s="1"/>
      </tp>
    </main>
    <main first="rtdsrv_e00834e1d91342ac903ed63709788e47">
      <tp>
        <v>1</v>
        <stp/>
        <stp>4c39bc97-8ed1-49ce-9199-17686b411d6a</stp>
        <tr r="X21" s="1"/>
      </tp>
    </main>
    <main first="rtdsrv_e00834e1d91342ac903ed63709788e47">
      <tp>
        <v>1</v>
        <stp/>
        <stp>03b65ca8-5f13-44eb-9adb-045670aaa202</stp>
        <tr r="M17" s="1"/>
      </tp>
    </main>
    <main first="rtdsrv_e00834e1d91342ac903ed63709788e47">
      <tp>
        <v>1</v>
        <stp/>
        <stp>5a23ec9d-f522-4334-9ecc-6ab698f630d3</stp>
        <tr r="C22" s="1"/>
      </tp>
    </main>
    <main first="rtdsrv_e00834e1d91342ac903ed63709788e47">
      <tp>
        <v>1</v>
        <stp/>
        <stp>11d7f494-db12-4276-8b60-c9be77e6b536</stp>
        <tr r="C15" s="1"/>
      </tp>
    </main>
    <main first="rtdsrv_e00834e1d91342ac903ed63709788e47">
      <tp>
        <v>1</v>
        <stp/>
        <stp>a23a15cc-ddfe-48e9-84a9-c4e6dd1fa1b8</stp>
        <tr r="AF27" s="1"/>
      </tp>
    </main>
    <main first="rtdsrv_e00834e1d91342ac903ed63709788e47">
      <tp>
        <v>1</v>
        <stp/>
        <stp>cc03a7c0-688f-4c07-9dd4-b8fb61f29bd0</stp>
        <tr r="I29" s="1"/>
      </tp>
    </main>
    <main first="rtdsrv_e00834e1d91342ac903ed63709788e47">
      <tp>
        <v>1</v>
        <stp/>
        <stp>97d0cd6f-bc25-4a59-9c6f-37137ac1622f</stp>
        <tr r="M18" s="1"/>
      </tp>
    </main>
    <main first="rtdsrv_e00834e1d91342ac903ed63709788e47">
      <tp>
        <v>1</v>
        <stp/>
        <stp>5ca38f93-d912-4243-8dd9-ac92075b58a5</stp>
        <tr r="J15" s="1"/>
      </tp>
    </main>
    <main first="rtdsrv_e00834e1d91342ac903ed63709788e47">
      <tp>
        <v>1</v>
        <stp/>
        <stp>0585976d-78f2-4999-a94a-2bff0e3cfe2f</stp>
        <tr r="R23" s="1"/>
      </tp>
    </main>
    <main first="rtdsrv_e00834e1d91342ac903ed63709788e47">
      <tp>
        <v>1</v>
        <stp/>
        <stp>d26bcf6c-bfd1-4351-9bdb-2cd368825b69</stp>
        <tr r="M33" s="1"/>
      </tp>
    </main>
    <main first="rtdsrv_e00834e1d91342ac903ed63709788e47">
      <tp>
        <v>1</v>
        <stp/>
        <stp>6e383e70-e42c-4438-82e7-402d47cbce80</stp>
        <tr r="I37" s="1"/>
      </tp>
    </main>
    <main first="rtdsrv_e00834e1d91342ac903ed63709788e47">
      <tp>
        <v>1</v>
        <stp/>
        <stp>9fa7f7c8-9db6-43c2-9f6c-bd87b32e5aec</stp>
        <tr r="Q18" s="1"/>
      </tp>
    </main>
    <main first="rtdsrv_e00834e1d91342ac903ed63709788e47">
      <tp>
        <v>1</v>
        <stp/>
        <stp>9ab1999a-e068-4ed1-9344-bea94221f5fc</stp>
        <tr r="U39" s="1"/>
      </tp>
    </main>
    <main first="rtdsrv_e00834e1d91342ac903ed63709788e47">
      <tp>
        <v>1</v>
        <stp/>
        <stp>a45a6898-6a9b-4ea7-92d1-f4526749606c</stp>
        <tr r="AB5" s="1"/>
      </tp>
    </main>
    <main first="rtdsrv_e00834e1d91342ac903ed63709788e47">
      <tp>
        <v>1</v>
        <stp/>
        <stp>19ddd445-e782-44ef-a36e-ee8e0abb3f39</stp>
        <tr r="K37" s="1"/>
      </tp>
    </main>
    <main first="rtdsrv_e00834e1d91342ac903ed63709788e47">
      <tp>
        <v>1</v>
        <stp/>
        <stp>37830891-bab9-4dec-a7d9-92fae2c8508e</stp>
        <tr r="M32" s="1"/>
      </tp>
    </main>
    <main first="rtdsrv_e00834e1d91342ac903ed63709788e47">
      <tp>
        <v>1</v>
        <stp/>
        <stp>93bd1707-21b8-4a9a-a66e-263078cfe525</stp>
        <tr r="C21" s="1"/>
      </tp>
    </main>
    <main first="rtdsrv_e00834e1d91342ac903ed63709788e47">
      <tp>
        <v>1</v>
        <stp/>
        <stp>181bfd36-df78-4a74-b2c5-b04014ce61c4</stp>
        <tr r="B9" s="1"/>
      </tp>
    </main>
    <main first="rtdsrv_e00834e1d91342ac903ed63709788e47">
      <tp>
        <v>1</v>
        <stp/>
        <stp>1baf9d89-a868-4449-9251-1c05c1d22ce9</stp>
        <tr r="C5" s="1"/>
      </tp>
    </main>
    <main first="rtdsrv_e00834e1d91342ac903ed63709788e47">
      <tp>
        <v>1</v>
        <stp/>
        <stp>d8adab69-5deb-445b-bed7-5092c55e7711</stp>
        <tr r="Y17" s="1"/>
      </tp>
    </main>
    <main first="rtdsrv_e00834e1d91342ac903ed63709788e47">
      <tp>
        <v>1</v>
        <stp/>
        <stp>185f0b48-9e10-4cd8-bfb7-1b0a355b75a6</stp>
        <tr r="G15" s="1"/>
      </tp>
    </main>
    <main first="rtdsrv_e00834e1d91342ac903ed63709788e47">
      <tp>
        <v>1</v>
        <stp/>
        <stp>ea114ee4-8460-4aae-9d10-b142a6c5543c</stp>
        <tr r="AA25" s="1"/>
      </tp>
    </main>
    <main first="rtdsrv_e00834e1d91342ac903ed63709788e47">
      <tp>
        <v>1</v>
        <stp/>
        <stp>03131cce-36a9-437e-a68e-c0fc6f27c3de</stp>
        <tr r="B27" s="1"/>
      </tp>
    </main>
    <main first="rtdsrv_e00834e1d91342ac903ed63709788e47">
      <tp>
        <v>1</v>
        <stp/>
        <stp>a1fea88f-1e24-4667-85e4-2cb1461a3d20</stp>
        <tr r="AH8" s="1"/>
      </tp>
      <tp>
        <v>1</v>
        <stp/>
        <stp>a31116ce-19d2-472a-b974-e55474e098a9</stp>
        <tr r="C13" s="1"/>
      </tp>
    </main>
    <main first="rtdsrv_e00834e1d91342ac903ed63709788e47">
      <tp>
        <v>1</v>
        <stp/>
        <stp>0ef33c69-345d-416d-80e5-1cde348568c7</stp>
        <tr r="G28" s="1"/>
      </tp>
    </main>
    <main first="rtdsrv_e00834e1d91342ac903ed63709788e47">
      <tp>
        <v>1</v>
        <stp/>
        <stp>d14c7694-aa26-4b1f-92d8-5da17cbb388e</stp>
        <tr r="K42" s="1"/>
      </tp>
    </main>
    <main first="rtdsrv_e00834e1d91342ac903ed63709788e47">
      <tp>
        <v>1</v>
        <stp/>
        <stp>74313325-8ba2-431f-9fa7-d50d908c6f76</stp>
        <tr r="AA42" s="1"/>
      </tp>
    </main>
    <main first="rtdsrv_e00834e1d91342ac903ed63709788e47">
      <tp>
        <v>1</v>
        <stp/>
        <stp>fcd0adef-3a1f-46fb-8f72-786dc089a25f</stp>
        <tr r="AH16" s="1"/>
      </tp>
    </main>
    <main first="rtdsrv_e00834e1d91342ac903ed63709788e47">
      <tp>
        <v>1</v>
        <stp/>
        <stp>5b6b5372-2fe8-4723-89a4-7e4b07d6b8ea</stp>
        <tr r="Q23" s="1"/>
      </tp>
    </main>
    <main first="rtdsrv_e00834e1d91342ac903ed63709788e47">
      <tp>
        <v>1</v>
        <stp/>
        <stp>f47d620c-641e-4e08-bde0-6e1312a1ea51</stp>
        <tr r="B8" s="1"/>
      </tp>
    </main>
    <main first="rtdsrv_e00834e1d91342ac903ed63709788e47">
      <tp>
        <v>1</v>
        <stp/>
        <stp>e6312366-bab5-425a-8695-e578d2a3bcc7</stp>
        <tr r="AB35" s="1"/>
      </tp>
    </main>
    <main first="rtdsrv_e00834e1d91342ac903ed63709788e47">
      <tp>
        <v>1</v>
        <stp/>
        <stp>9a1bf3d5-ea41-4fe9-9df1-c3f32f39df58</stp>
        <tr r="AI7" s="1"/>
      </tp>
    </main>
    <main first="rtdsrv_e00834e1d91342ac903ed63709788e47">
      <tp>
        <v>1</v>
        <stp/>
        <stp>85617e5a-3b5b-4a86-9c01-586c2410a256</stp>
        <tr r="Q12" s="1"/>
      </tp>
    </main>
    <main first="rtdsrv_e00834e1d91342ac903ed63709788e47">
      <tp>
        <v>1</v>
        <stp/>
        <stp>06381612-942f-4e51-b3bb-b40fd3d246c6</stp>
        <tr r="D11" s="1"/>
      </tp>
    </main>
    <main first="rtdsrv_e00834e1d91342ac903ed63709788e47">
      <tp>
        <v>1</v>
        <stp/>
        <stp>c4ead20b-a10f-4124-baf7-1196fe2d79f4</stp>
        <tr r="N15" s="1"/>
      </tp>
    </main>
    <main first="rtdsrv_e00834e1d91342ac903ed63709788e47">
      <tp>
        <v>1</v>
        <stp/>
        <stp>3189e68d-d09e-496b-bf8c-e72505f06c86</stp>
        <tr r="G37" s="1"/>
      </tp>
    </main>
    <main first="rtdsrv_e00834e1d91342ac903ed63709788e47">
      <tp>
        <v>1</v>
        <stp/>
        <stp>d103b1e3-6595-4ee7-b7b8-0a1e690ddcd8</stp>
        <tr r="AE32" s="1"/>
      </tp>
    </main>
    <main first="rtdsrv_e00834e1d91342ac903ed63709788e47">
      <tp>
        <v>1</v>
        <stp/>
        <stp>8cffb2dd-c4a4-4467-b410-071e3c772896</stp>
        <tr r="M28" s="1"/>
      </tp>
    </main>
    <main first="rtdsrv_e00834e1d91342ac903ed63709788e47">
      <tp>
        <v>1</v>
        <stp/>
        <stp>becd0109-bcde-4d99-964b-ae5bc17bd7d8</stp>
        <tr r="I18" s="1"/>
      </tp>
    </main>
    <main first="rtdsrv_e00834e1d91342ac903ed63709788e47">
      <tp>
        <v>1</v>
        <stp/>
        <stp>40153017-bbef-42ed-a06d-7d342940b54d</stp>
        <tr r="T36" s="1"/>
      </tp>
    </main>
    <main first="rtdsrv_e00834e1d91342ac903ed63709788e47">
      <tp>
        <v>1</v>
        <stp/>
        <stp>ab13dc8b-9cac-4eb6-8c38-d2cdffdae1fa</stp>
        <tr r="G25" s="1"/>
      </tp>
    </main>
    <main first="rtdsrv_e00834e1d91342ac903ed63709788e47">
      <tp>
        <v>1</v>
        <stp/>
        <stp>bf0b39be-a117-4b31-8dfe-6fed6c0a14b6</stp>
        <tr r="AA39" s="1"/>
      </tp>
    </main>
    <main first="rtdsrv_e00834e1d91342ac903ed63709788e47">
      <tp>
        <v>1</v>
        <stp/>
        <stp>16104688-5f8e-4aed-b7b1-391206b9fdc7</stp>
        <tr r="I10" s="1"/>
      </tp>
    </main>
    <main first="rtdsrv_e00834e1d91342ac903ed63709788e47">
      <tp>
        <v>1</v>
        <stp/>
        <stp>d59b4cf0-ce5c-48fa-9892-856f08eee817</stp>
        <tr r="I19" s="1"/>
      </tp>
    </main>
    <main first="rtdsrv_e00834e1d91342ac903ed63709788e47">
      <tp>
        <v>1</v>
        <stp/>
        <stp>c9ffcc2d-3d3e-4e7f-9ab3-8580a93049ce</stp>
        <tr r="Q32" s="1"/>
      </tp>
    </main>
    <main first="rtdsrv_e00834e1d91342ac903ed63709788e47">
      <tp>
        <v>1</v>
        <stp/>
        <stp>5307f169-0e7c-43f1-bcf4-20a5853a08cd</stp>
        <tr r="T9" s="1"/>
      </tp>
    </main>
    <main first="rtdsrv_e00834e1d91342ac903ed63709788e47">
      <tp>
        <v>1</v>
        <stp/>
        <stp>313a28d4-8ede-4ea8-9675-ec79305225b0</stp>
        <tr r="AI18" s="1"/>
      </tp>
    </main>
    <main first="rtdsrv_e00834e1d91342ac903ed63709788e47">
      <tp>
        <v>1</v>
        <stp/>
        <stp>4817db31-4dc4-4dae-805d-a25477dc4c7f</stp>
        <tr r="J40" s="1"/>
      </tp>
    </main>
    <main first="rtdsrv_e00834e1d91342ac903ed63709788e47">
      <tp>
        <v>1</v>
        <stp/>
        <stp>91efc0df-ba2d-4d8d-a1fd-f149a01298d6</stp>
        <tr r="P38" s="1"/>
      </tp>
    </main>
    <main first="rtdsrv_e00834e1d91342ac903ed63709788e47">
      <tp>
        <v>1</v>
        <stp/>
        <stp>004371bd-72d2-4483-86bf-9bb45ed808f0</stp>
        <tr r="AE18" s="1"/>
      </tp>
    </main>
    <main first="rtdsrv_e00834e1d91342ac903ed63709788e47">
      <tp>
        <v>1</v>
        <stp/>
        <stp>3f2d3aea-fd0d-4684-81a4-0b7cd71cc9b1</stp>
        <tr r="B30" s="1"/>
      </tp>
    </main>
    <main first="rtdsrv_e00834e1d91342ac903ed63709788e47">
      <tp>
        <v>1</v>
        <stp/>
        <stp>36dfd2c6-dd7e-4cb7-8b05-b30ef933c540</stp>
        <tr r="AF13" s="1"/>
      </tp>
    </main>
    <main first="rtdsrv_e00834e1d91342ac903ed63709788e47">
      <tp>
        <v>1</v>
        <stp/>
        <stp>810d665c-0d60-4081-8d22-a936e5f37a84</stp>
        <tr r="K32" s="1"/>
      </tp>
    </main>
    <main first="rtdsrv_e00834e1d91342ac903ed63709788e47">
      <tp>
        <v>1</v>
        <stp/>
        <stp>93ad02ac-08a3-4a35-98fa-3a617947ccd0</stp>
        <tr r="AH42" s="1"/>
      </tp>
    </main>
    <main first="rtdsrv_e00834e1d91342ac903ed63709788e47">
      <tp>
        <v>1</v>
        <stp/>
        <stp>e9d6d862-34cf-4a93-a59d-51ce649d8de6</stp>
        <tr r="X42" s="1"/>
      </tp>
    </main>
    <main first="rtdsrv_e00834e1d91342ac903ed63709788e47">
      <tp>
        <v>1</v>
        <stp/>
        <stp>3a1fc61e-4eaa-4b1c-8179-b4a109487c32</stp>
        <tr r="P39" s="1"/>
      </tp>
    </main>
    <main first="rtdsrv_e00834e1d91342ac903ed63709788e47">
      <tp>
        <v>1</v>
        <stp/>
        <stp>159ef72e-820f-457d-ade0-dfe75351e7bb</stp>
        <tr r="F28" s="1"/>
      </tp>
    </main>
    <main first="rtdsrv_e00834e1d91342ac903ed63709788e47">
      <tp>
        <v>1</v>
        <stp/>
        <stp>f91a6a51-c46b-488f-9a36-f053ca85ff35</stp>
        <tr r="M12" s="1"/>
      </tp>
    </main>
    <main first="rtdsrv_e00834e1d91342ac903ed63709788e47">
      <tp>
        <v>1</v>
        <stp/>
        <stp>08f4a9aa-bc6d-41fb-bab8-cacbab0f096d</stp>
        <tr r="Q30" s="1"/>
      </tp>
    </main>
    <main first="rtdsrv_e00834e1d91342ac903ed63709788e47">
      <tp>
        <v>1</v>
        <stp/>
        <stp>1fe20fad-5182-4ad9-b4b4-2f12a598fd0b</stp>
        <tr r="AH30" s="1"/>
      </tp>
    </main>
    <main first="rtdsrv_e00834e1d91342ac903ed63709788e47">
      <tp>
        <v>1</v>
        <stp/>
        <stp>d4e6cbde-9e98-4012-8194-548a59f3f070</stp>
        <tr r="C20" s="1"/>
      </tp>
    </main>
    <main first="rtdsrv_e00834e1d91342ac903ed63709788e47">
      <tp>
        <v>1</v>
        <stp/>
        <stp>c979e9c4-9d2e-4a36-9be6-7739e766b37d</stp>
        <tr r="I38" s="1"/>
      </tp>
      <tp>
        <v>1</v>
        <stp/>
        <stp>6b26373a-4ddd-40bf-bc92-bbc13719e21c</stp>
        <tr r="X31" s="1"/>
      </tp>
    </main>
    <main first="rtdsrv_e00834e1d91342ac903ed63709788e47">
      <tp>
        <v>1</v>
        <stp/>
        <stp>6d52ce10-3c8e-4b35-beb0-b6f822708846</stp>
        <tr r="C29" s="1"/>
      </tp>
    </main>
    <main first="rtdsrv_e00834e1d91342ac903ed63709788e47">
      <tp>
        <v>1</v>
        <stp/>
        <stp>449e2cae-d9cb-445a-9b8b-67107e08fa0f</stp>
        <tr r="AF31" s="1"/>
      </tp>
    </main>
    <main first="rtdsrv_e00834e1d91342ac903ed63709788e47">
      <tp>
        <v>1</v>
        <stp/>
        <stp>012d935c-ad66-40fe-8678-58768fe1769e</stp>
        <tr r="R7" s="1"/>
      </tp>
      <tp>
        <v>1</v>
        <stp/>
        <stp>0ffd1cfd-b309-4c38-a416-e14a013d772f</stp>
        <tr r="N17" s="1"/>
      </tp>
    </main>
    <main first="rtdsrv_e00834e1d91342ac903ed63709788e47">
      <tp>
        <v>1</v>
        <stp/>
        <stp>bb535a5e-85c0-414e-96c9-6d0d531673bf</stp>
        <tr r="X25" s="1"/>
      </tp>
    </main>
    <main first="rtdsrv_e00834e1d91342ac903ed63709788e47">
      <tp>
        <v>1</v>
        <stp/>
        <stp>b8449b47-6dd4-4544-ad2b-d691840dd1be</stp>
        <tr r="AA29" s="1"/>
      </tp>
    </main>
    <main first="rtdsrv_e00834e1d91342ac903ed63709788e47">
      <tp>
        <v>1</v>
        <stp/>
        <stp>25343be9-a920-4099-ad3f-93e54aa357fd</stp>
        <tr r="C42" s="1"/>
      </tp>
    </main>
    <main first="rtdsrv_e00834e1d91342ac903ed63709788e47">
      <tp>
        <v>1</v>
        <stp/>
        <stp>6915531f-1f70-4fda-a975-ec9aa433fc17</stp>
        <tr r="T33" s="1"/>
      </tp>
    </main>
    <main first="rtdsrv_e00834e1d91342ac903ed63709788e47">
      <tp>
        <v>1</v>
        <stp/>
        <stp>8902f091-287c-4575-a561-c9ca5aa369d2</stp>
        <tr r="F12" s="1"/>
      </tp>
    </main>
    <main first="rtdsrv_e00834e1d91342ac903ed63709788e47">
      <tp>
        <v>1</v>
        <stp/>
        <stp>1d53fd44-6c53-49d4-8b45-f94aca35f77e</stp>
        <tr r="W10" s="1"/>
      </tp>
      <tp>
        <v>1</v>
        <stp/>
        <stp>ec255014-9791-4882-931b-d04a4edc5ebf</stp>
        <tr r="AE40" s="1"/>
      </tp>
      <tp>
        <v>1</v>
        <stp/>
        <stp>aacaecfb-0ae3-4d08-8363-7d9aee233d86</stp>
        <tr r="U28" s="1"/>
      </tp>
    </main>
    <main first="rtdsrv_e00834e1d91342ac903ed63709788e47">
      <tp>
        <v>1</v>
        <stp/>
        <stp>6a44354e-92c8-4f57-a606-61e2627bd059</stp>
        <tr r="X20" s="1"/>
      </tp>
    </main>
    <main first="rtdsrv_e00834e1d91342ac903ed63709788e47">
      <tp>
        <v>1</v>
        <stp/>
        <stp>0378ea2c-2ccd-47bc-874e-5a5cc836d7ed</stp>
        <tr r="J43" s="1"/>
      </tp>
    </main>
    <main first="rtdsrv_e00834e1d91342ac903ed63709788e47">
      <tp>
        <v>1</v>
        <stp/>
        <stp>10ee0e19-8ac5-45cb-817d-413efb06e233</stp>
        <tr r="AB19" s="1"/>
      </tp>
    </main>
    <main first="rtdsrv_e00834e1d91342ac903ed63709788e47">
      <tp>
        <v>1</v>
        <stp/>
        <stp>15d8c083-da3a-4cd9-85eb-710c118f5ca3</stp>
        <tr r="T39" s="1"/>
      </tp>
    </main>
    <main first="rtdsrv_e00834e1d91342ac903ed63709788e47">
      <tp>
        <v>1</v>
        <stp/>
        <stp>027d497f-4158-4562-a5b6-874f41461763</stp>
        <tr r="AH23" s="1"/>
      </tp>
    </main>
    <main first="rtdsrv_e00834e1d91342ac903ed63709788e47">
      <tp>
        <v>1</v>
        <stp/>
        <stp>d74ba063-1370-49cb-ad88-224a566986de</stp>
        <tr r="Q31" s="1"/>
      </tp>
    </main>
    <main first="rtdsrv_e00834e1d91342ac903ed63709788e47">
      <tp>
        <v>1</v>
        <stp/>
        <stp>ba0b26d3-24c0-4c28-a260-b6bcf18292f4</stp>
        <tr r="Q41" s="1"/>
      </tp>
    </main>
    <main first="rtdsrv_e00834e1d91342ac903ed63709788e47">
      <tp>
        <v>1</v>
        <stp/>
        <stp>aded26d1-88dd-4eba-a7a3-c75a71a2e23e</stp>
        <tr r="AE5" s="1"/>
      </tp>
    </main>
    <main first="rtdsrv_e00834e1d91342ac903ed63709788e47">
      <tp>
        <v>1</v>
        <stp/>
        <stp>f030f8ba-f1f6-4c2f-82e9-2832c98ff284</stp>
        <tr r="F20" s="1"/>
      </tp>
    </main>
    <main first="rtdsrv_e00834e1d91342ac903ed63709788e47">
      <tp>
        <v>1</v>
        <stp/>
        <stp>a83e2735-ec2a-47b0-aab5-709df57dac00</stp>
        <tr r="AA40" s="1"/>
      </tp>
    </main>
    <main first="rtdsrv_e00834e1d91342ac903ed63709788e47">
      <tp>
        <v>1</v>
        <stp/>
        <stp>146bd89e-926b-4e65-9af0-a20ee90d93d7</stp>
        <tr r="C40" s="1"/>
      </tp>
    </main>
    <main first="rtdsrv_e00834e1d91342ac903ed63709788e47">
      <tp>
        <v>1</v>
        <stp/>
        <stp>95f1c7bd-95ca-4d9d-984b-45f46439a4aa</stp>
        <tr r="T6" s="1"/>
      </tp>
    </main>
    <main first="rtdsrv_e00834e1d91342ac903ed63709788e47">
      <tp>
        <v>1</v>
        <stp/>
        <stp>315fa542-f9aa-4118-885f-b2898a6dab50</stp>
        <tr r="AA5" s="1"/>
      </tp>
      <tp>
        <v>1</v>
        <stp/>
        <stp>06ed32ea-27fa-419d-acf3-92c64938da11</stp>
        <tr r="AH26" s="1"/>
      </tp>
    </main>
    <main first="rtdsrv_e00834e1d91342ac903ed63709788e47">
      <tp>
        <v>1</v>
        <stp/>
        <stp>ded99d46-74a6-468d-b081-11c9621807d7</stp>
        <tr r="T41" s="1"/>
      </tp>
    </main>
    <main first="rtdsrv_e00834e1d91342ac903ed63709788e47">
      <tp>
        <v>1</v>
        <stp/>
        <stp>062803d0-a696-4fe2-8d9d-2127dd76bda1</stp>
        <tr r="AI39" s="1"/>
      </tp>
    </main>
    <main first="rtdsrv_e00834e1d91342ac903ed63709788e47">
      <tp>
        <v>1</v>
        <stp/>
        <stp>fe78f44d-982d-45fa-9c25-1d4dc178513d</stp>
        <tr r="C30" s="1"/>
      </tp>
      <tp>
        <v>1</v>
        <stp/>
        <stp>902bec2e-09e9-4814-80a2-bd46493ad42b</stp>
        <tr r="U35" s="1"/>
      </tp>
    </main>
    <main first="rtdsrv_e00834e1d91342ac903ed63709788e47">
      <tp>
        <v>1</v>
        <stp/>
        <stp>33a75885-90e4-427d-af5e-1d5679fdbace</stp>
        <tr r="AE25" s="1"/>
      </tp>
      <tp>
        <v>1</v>
        <stp/>
        <stp>4179a879-f38f-46ce-9209-1b7d92040503</stp>
        <tr r="Y42" s="1"/>
      </tp>
    </main>
    <main first="rtdsrv_e00834e1d91342ac903ed63709788e47">
      <tp>
        <v>1</v>
        <stp/>
        <stp>ba9f19a5-2f5c-42f5-baed-702e3b4647a5</stp>
        <tr r="N5" s="1"/>
      </tp>
    </main>
    <main first="rtdsrv_e00834e1d91342ac903ed63709788e47">
      <tp>
        <v>1</v>
        <stp/>
        <stp>0920adb6-0974-45f2-953d-da964a70e383</stp>
        <tr r="D31" s="1"/>
      </tp>
    </main>
    <main first="rtdsrv_e00834e1d91342ac903ed63709788e47">
      <tp>
        <v>1</v>
        <stp/>
        <stp>e3b22d6d-14a0-4ed5-8182-e39175e0d288</stp>
        <tr r="T30" s="1"/>
      </tp>
    </main>
    <main first="rtdsrv_e00834e1d91342ac903ed63709788e47">
      <tp>
        <v>1</v>
        <stp/>
        <stp>7f186766-b708-4a28-a1c5-aeee20158bdb</stp>
        <tr r="Q39" s="1"/>
      </tp>
    </main>
    <main first="rtdsrv_e00834e1d91342ac903ed63709788e47">
      <tp>
        <v>1</v>
        <stp/>
        <stp>b8058ffa-cdbf-4dda-960b-3b03ef6f47de</stp>
        <tr r="AA23" s="1"/>
      </tp>
    </main>
    <main first="rtdsrv_e00834e1d91342ac903ed63709788e47">
      <tp>
        <v>1</v>
        <stp/>
        <stp>68a36c7d-250c-4096-b546-1f06f0101bd8</stp>
        <tr r="AH13" s="1"/>
      </tp>
    </main>
    <main first="rtdsrv_e00834e1d91342ac903ed63709788e47">
      <tp>
        <v>1</v>
        <stp/>
        <stp>21de752e-d31d-4240-8ade-08d5c0617cce</stp>
        <tr r="Y33" s="1"/>
      </tp>
    </main>
    <main first="rtdsrv_e00834e1d91342ac903ed63709788e47">
      <tp>
        <v>1</v>
        <stp/>
        <stp>15e0e98a-e6f9-41b0-8e76-d51a4148854b</stp>
        <tr r="Q13" s="1"/>
      </tp>
    </main>
    <main first="rtdsrv_e00834e1d91342ac903ed63709788e47">
      <tp>
        <v>1</v>
        <stp/>
        <stp>643f7c5b-19e2-4b0f-abb5-482c2ffa6c37</stp>
        <tr r="T10" s="1"/>
      </tp>
    </main>
    <main first="rtdsrv_e00834e1d91342ac903ed63709788e47">
      <tp>
        <v>1</v>
        <stp/>
        <stp>b202242b-c8f2-4799-9ecd-51e764dc8e71</stp>
        <tr r="AA28" s="1"/>
      </tp>
    </main>
    <main first="rtdsrv_e00834e1d91342ac903ed63709788e47">
      <tp>
        <v>1</v>
        <stp/>
        <stp>a98c26e0-d9ef-4935-bd56-3e96d2fafce9</stp>
        <tr r="J32" s="1"/>
      </tp>
    </main>
    <main first="rtdsrv_e00834e1d91342ac903ed63709788e47">
      <tp>
        <v>1</v>
        <stp/>
        <stp>84250c6f-ccc3-4cbf-bd4f-b9fa7427843d</stp>
        <tr r="AA41" s="1"/>
      </tp>
    </main>
    <main first="rtdsrv_e00834e1d91342ac903ed63709788e47">
      <tp>
        <v>1</v>
        <stp/>
        <stp>1f15b954-d951-41df-9046-06e0b08f1055</stp>
        <tr r="Y23" s="1"/>
      </tp>
    </main>
    <main first="rtdsrv_e00834e1d91342ac903ed63709788e47">
      <tp>
        <v>1</v>
        <stp/>
        <stp>222ea4c8-d077-4ddf-a671-8a18a430b91e</stp>
        <tr r="W30" s="1"/>
      </tp>
    </main>
    <main first="rtdsrv_e00834e1d91342ac903ed63709788e47">
      <tp>
        <v>1</v>
        <stp/>
        <stp>a0732ab2-1027-4fd3-991d-6fc30cf718d3</stp>
        <tr r="U19" s="1"/>
      </tp>
    </main>
    <main first="rtdsrv_e00834e1d91342ac903ed63709788e47">
      <tp>
        <v>1</v>
        <stp/>
        <stp>7a22c149-af4c-4c8a-8ba9-865bdcdae86c</stp>
        <tr r="M13" s="1"/>
      </tp>
    </main>
    <main first="rtdsrv_e00834e1d91342ac903ed63709788e47">
      <tp>
        <v>1</v>
        <stp/>
        <stp>6083a120-4e58-4660-9581-6eb5123e0633</stp>
        <tr r="AE23" s="1"/>
      </tp>
    </main>
    <main first="rtdsrv_e00834e1d91342ac903ed63709788e47">
      <tp>
        <v>1</v>
        <stp/>
        <stp>1150245c-95a9-42ee-9a15-77fb0678a5d7</stp>
        <tr r="W20" s="1"/>
      </tp>
    </main>
    <main first="rtdsrv_e00834e1d91342ac903ed63709788e47">
      <tp>
        <v>1</v>
        <stp/>
        <stp>c062c29f-9883-440f-9c1c-d7b5f07b7730</stp>
        <tr r="J5" s="1"/>
      </tp>
    </main>
    <main first="rtdsrv_e00834e1d91342ac903ed63709788e47">
      <tp>
        <v>1</v>
        <stp/>
        <stp>9ebe40e8-2c6a-46cb-9266-2a79093f37d8</stp>
        <tr r="F39" s="1"/>
      </tp>
    </main>
    <main first="rtdsrv_e00834e1d91342ac903ed63709788e47">
      <tp>
        <v>1</v>
        <stp/>
        <stp>8e9ed8b4-78c9-4e27-99b4-1c278a3b6af4</stp>
        <tr r="F31" s="1"/>
      </tp>
    </main>
    <main first="rtdsrv_e00834e1d91342ac903ed63709788e47">
      <tp>
        <v>1</v>
        <stp/>
        <stp>395d8f3e-d581-4c62-820d-4288c63d6a2f</stp>
        <tr r="U38" s="1"/>
      </tp>
    </main>
    <main first="rtdsrv_e00834e1d91342ac903ed63709788e47">
      <tp>
        <v>1</v>
        <stp/>
        <stp>087e01f8-9f94-45b8-b3c4-e747cf422fe8</stp>
        <tr r="AA10" s="1"/>
      </tp>
    </main>
    <main first="rtdsrv_e00834e1d91342ac903ed63709788e47">
      <tp>
        <v>1</v>
        <stp/>
        <stp>7c295910-f8fb-4092-a128-fb1aa36b31ab</stp>
        <tr r="F11" s="1"/>
      </tp>
    </main>
    <main first="rtdsrv_e00834e1d91342ac903ed63709788e47">
      <tp>
        <v>1</v>
        <stp/>
        <stp>8c9553ea-7d09-476c-af5e-cff093d739b2</stp>
        <tr r="X12" s="1"/>
      </tp>
    </main>
    <main first="rtdsrv_e00834e1d91342ac903ed63709788e47">
      <tp>
        <v>1</v>
        <stp/>
        <stp>719c0e92-9333-40f1-9baa-558e73fa0f63</stp>
        <tr r="Q11" s="1"/>
      </tp>
    </main>
    <main first="rtdsrv_e00834e1d91342ac903ed63709788e47">
      <tp>
        <v>1</v>
        <stp/>
        <stp>d941b5d2-09f0-41ed-b6f2-2c4365c6e561</stp>
        <tr r="P19" s="1"/>
      </tp>
    </main>
    <main first="rtdsrv_e00834e1d91342ac903ed63709788e47">
      <tp>
        <v>1</v>
        <stp/>
        <stp>79a4a7b0-789c-4822-bb8d-fa26677a18a8</stp>
        <tr r="G17" s="1"/>
      </tp>
    </main>
    <main first="rtdsrv_e00834e1d91342ac903ed63709788e47">
      <tp>
        <v>1</v>
        <stp/>
        <stp>d68469cc-6b20-4f5c-88c9-528db402fb0e</stp>
        <tr r="T40" s="1"/>
      </tp>
    </main>
    <main first="rtdsrv_e00834e1d91342ac903ed63709788e47">
      <tp>
        <v>1</v>
        <stp/>
        <stp>e7713437-91d8-45e3-835b-3e810458c0c2</stp>
        <tr r="AH5" s="1"/>
      </tp>
    </main>
    <main first="rtdsrv_e00834e1d91342ac903ed63709788e47">
      <tp>
        <v>1</v>
        <stp/>
        <stp>e2d3dfa7-3483-4759-b216-3e629ca534f0</stp>
        <tr r="AH33" s="1"/>
      </tp>
    </main>
    <main first="rtdsrv_e00834e1d91342ac903ed63709788e47">
      <tp>
        <v>1</v>
        <stp/>
        <stp>91a37111-6ffc-4683-8fd6-48b78b172fd8</stp>
        <tr r="D42" s="1"/>
      </tp>
    </main>
    <main first="rtdsrv_e00834e1d91342ac903ed63709788e47">
      <tp>
        <v>1</v>
        <stp/>
        <stp>ca66e0f0-2baa-4af8-b7f4-d5100fe773ef</stp>
        <tr r="D17" s="1"/>
      </tp>
    </main>
    <main first="rtdsrv_e00834e1d91342ac903ed63709788e47">
      <tp>
        <v>1</v>
        <stp/>
        <stp>97733e32-b692-4636-9cb3-4653f9e726e4</stp>
        <tr r="N37" s="1"/>
      </tp>
    </main>
    <main first="rtdsrv_e00834e1d91342ac903ed63709788e47">
      <tp>
        <v>1</v>
        <stp/>
        <stp>2cfc6a04-e2cc-4bff-942d-df3b284c705c</stp>
        <tr r="Q15" s="1"/>
      </tp>
    </main>
    <main first="rtdsrv_e00834e1d91342ac903ed63709788e47">
      <tp>
        <v>1</v>
        <stp/>
        <stp>8b706b31-7d0d-4b67-bd88-33ffa7982a68</stp>
        <tr r="G9" s="1"/>
      </tp>
    </main>
    <main first="rtdsrv_e00834e1d91342ac903ed63709788e47">
      <tp>
        <v>1</v>
        <stp/>
        <stp>eb8ae0b6-e6eb-4c9c-a1f1-f2538de5c9e9</stp>
        <tr r="AI15" s="1"/>
      </tp>
    </main>
    <main first="rtdsrv_e00834e1d91342ac903ed63709788e47">
      <tp>
        <v>1</v>
        <stp/>
        <stp>c196d91b-0b94-40ed-8eb5-4023e5c50ffc</stp>
        <tr r="T8" s="1"/>
      </tp>
    </main>
    <main first="rtdsrv_e00834e1d91342ac903ed63709788e47">
      <tp>
        <v>1</v>
        <stp/>
        <stp>93225270-b8f5-4504-8585-afdabc5b678e</stp>
        <tr r="AA20" s="1"/>
      </tp>
    </main>
    <main first="rtdsrv_e00834e1d91342ac903ed63709788e47">
      <tp>
        <v>1</v>
        <stp/>
        <stp>72c79f13-7483-4b53-92d0-4fdbc7f10856</stp>
        <tr r="D7" s="1"/>
      </tp>
    </main>
  </volType>
</volTypes>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volatileDependencies" Target="volatileDependenci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14</xdr:col>
      <xdr:colOff>347383</xdr:colOff>
      <xdr:row>15</xdr:row>
      <xdr:rowOff>345021</xdr:rowOff>
    </xdr:to>
    <xdr:pic>
      <xdr:nvPicPr>
        <xdr:cNvPr id="8" name="図 7">
          <a:extLst>
            <a:ext uri="{FF2B5EF4-FFF2-40B4-BE49-F238E27FC236}">
              <a16:creationId xmlns:a16="http://schemas.microsoft.com/office/drawing/2014/main" id="{65D414A5-5DDD-6F00-BDC7-DEA7D4464FB7}"/>
            </a:ext>
          </a:extLst>
        </xdr:cNvPr>
        <xdr:cNvPicPr>
          <a:picLocks noChangeAspect="1"/>
        </xdr:cNvPicPr>
      </xdr:nvPicPr>
      <xdr:blipFill>
        <a:blip xmlns:r="http://schemas.openxmlformats.org/officeDocument/2006/relationships" r:embed="rId1"/>
        <a:stretch>
          <a:fillRect/>
        </a:stretch>
      </xdr:blipFill>
      <xdr:spPr>
        <a:xfrm>
          <a:off x="851647" y="2319618"/>
          <a:ext cx="5457265" cy="3012021"/>
        </a:xfrm>
        <a:prstGeom prst="rect">
          <a:avLst/>
        </a:prstGeom>
      </xdr:spPr>
    </xdr:pic>
    <xdr:clientData/>
  </xdr:twoCellAnchor>
  <xdr:twoCellAnchor>
    <xdr:from>
      <xdr:col>1</xdr:col>
      <xdr:colOff>47626</xdr:colOff>
      <xdr:row>18</xdr:row>
      <xdr:rowOff>160967</xdr:rowOff>
    </xdr:from>
    <xdr:to>
      <xdr:col>24</xdr:col>
      <xdr:colOff>1</xdr:colOff>
      <xdr:row>21</xdr:row>
      <xdr:rowOff>347382</xdr:rowOff>
    </xdr:to>
    <xdr:sp macro="" textlink="">
      <xdr:nvSpPr>
        <xdr:cNvPr id="2" name="正方形/長方形 1">
          <a:extLst>
            <a:ext uri="{FF2B5EF4-FFF2-40B4-BE49-F238E27FC236}">
              <a16:creationId xmlns:a16="http://schemas.microsoft.com/office/drawing/2014/main" id="{8E15D4DB-2611-4065-80B5-7D748A721C15}"/>
            </a:ext>
          </a:extLst>
        </xdr:cNvPr>
        <xdr:cNvSpPr/>
      </xdr:nvSpPr>
      <xdr:spPr>
        <a:xfrm>
          <a:off x="476251" y="6295067"/>
          <a:ext cx="9810750" cy="13294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投資にあたっての最終判断はお客さまご自身でお願いいたします。グラフ描画などに影響する可能性がございます。</a:t>
          </a:r>
        </a:p>
      </xdr:txBody>
    </xdr:sp>
    <xdr:clientData/>
  </xdr:twoCellAnchor>
  <xdr:twoCellAnchor>
    <xdr:from>
      <xdr:col>17</xdr:col>
      <xdr:colOff>44263</xdr:colOff>
      <xdr:row>5</xdr:row>
      <xdr:rowOff>187699</xdr:rowOff>
    </xdr:from>
    <xdr:to>
      <xdr:col>25</xdr:col>
      <xdr:colOff>91888</xdr:colOff>
      <xdr:row>8</xdr:row>
      <xdr:rowOff>94690</xdr:rowOff>
    </xdr:to>
    <xdr:sp macro="" textlink="">
      <xdr:nvSpPr>
        <xdr:cNvPr id="5" name="吹き出し: 線 4">
          <a:extLst>
            <a:ext uri="{FF2B5EF4-FFF2-40B4-BE49-F238E27FC236}">
              <a16:creationId xmlns:a16="http://schemas.microsoft.com/office/drawing/2014/main" id="{70D1F244-3867-4161-9740-3F0B298046F5}"/>
            </a:ext>
          </a:extLst>
        </xdr:cNvPr>
        <xdr:cNvSpPr/>
      </xdr:nvSpPr>
      <xdr:spPr>
        <a:xfrm>
          <a:off x="7283263" y="1633258"/>
          <a:ext cx="3454213" cy="781050"/>
        </a:xfrm>
        <a:prstGeom prst="borderCallout1">
          <a:avLst>
            <a:gd name="adj1" fmla="val 40271"/>
            <a:gd name="adj2" fmla="val -5166"/>
            <a:gd name="adj3" fmla="val 105543"/>
            <a:gd name="adj4" fmla="val -16251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別の銘柄コードを入力する事で、銘柄情報が入れ替わります。</a:t>
          </a:r>
        </a:p>
      </xdr:txBody>
    </xdr:sp>
    <xdr:clientData/>
  </xdr:twoCellAnchor>
  <xdr:twoCellAnchor>
    <xdr:from>
      <xdr:col>2</xdr:col>
      <xdr:colOff>44824</xdr:colOff>
      <xdr:row>8</xdr:row>
      <xdr:rowOff>78442</xdr:rowOff>
    </xdr:from>
    <xdr:to>
      <xdr:col>4</xdr:col>
      <xdr:colOff>212912</xdr:colOff>
      <xdr:row>9</xdr:row>
      <xdr:rowOff>257736</xdr:rowOff>
    </xdr:to>
    <xdr:sp macro="" textlink="">
      <xdr:nvSpPr>
        <xdr:cNvPr id="6" name="正方形/長方形 5">
          <a:extLst>
            <a:ext uri="{FF2B5EF4-FFF2-40B4-BE49-F238E27FC236}">
              <a16:creationId xmlns:a16="http://schemas.microsoft.com/office/drawing/2014/main" id="{4517326D-9E8E-4C82-8848-838721D4B226}"/>
            </a:ext>
          </a:extLst>
        </xdr:cNvPr>
        <xdr:cNvSpPr/>
      </xdr:nvSpPr>
      <xdr:spPr>
        <a:xfrm>
          <a:off x="896471" y="2398060"/>
          <a:ext cx="1019735" cy="5602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3A507-4DF6-40B1-9099-D74B4CD5C428}">
  <sheetPr>
    <pageSetUpPr fitToPage="1"/>
  </sheetPr>
  <dimension ref="B1:R18"/>
  <sheetViews>
    <sheetView showGridLines="0" tabSelected="1" zoomScale="85" zoomScaleNormal="85" workbookViewId="0"/>
  </sheetViews>
  <sheetFormatPr defaultColWidth="5.625" defaultRowHeight="30" customHeight="1" x14ac:dyDescent="0.4"/>
  <cols>
    <col min="1" max="16384" width="5.625" style="38"/>
  </cols>
  <sheetData>
    <row r="1" spans="2:18" ht="15" customHeight="1" x14ac:dyDescent="0.4"/>
    <row r="2" spans="2:18" ht="30" customHeight="1" x14ac:dyDescent="0.4">
      <c r="B2" s="39" t="s">
        <v>17</v>
      </c>
      <c r="C2" s="40"/>
      <c r="D2" s="40"/>
      <c r="E2" s="40"/>
      <c r="F2" s="40"/>
      <c r="G2" s="40"/>
      <c r="H2" s="40"/>
      <c r="I2" s="40"/>
      <c r="J2" s="40"/>
      <c r="K2" s="40"/>
      <c r="L2" s="40"/>
      <c r="M2" s="40"/>
      <c r="N2" s="40"/>
      <c r="O2" s="40"/>
      <c r="P2" s="40"/>
      <c r="R2" s="38" t="s">
        <v>19</v>
      </c>
    </row>
    <row r="4" spans="2:18" ht="20.100000000000001" customHeight="1" x14ac:dyDescent="0.4">
      <c r="C4" s="41" t="s">
        <v>18</v>
      </c>
    </row>
    <row r="5" spans="2:18" ht="20.100000000000001" customHeight="1" x14ac:dyDescent="0.4"/>
    <row r="6" spans="2:18" ht="20.100000000000001" customHeight="1" x14ac:dyDescent="0.4"/>
    <row r="7" spans="2:18" ht="20.100000000000001" customHeight="1" x14ac:dyDescent="0.4">
      <c r="C7" s="41" t="s">
        <v>15</v>
      </c>
    </row>
    <row r="18" spans="2:16" ht="30" customHeight="1" x14ac:dyDescent="0.4">
      <c r="B18" s="39" t="s">
        <v>16</v>
      </c>
      <c r="C18" s="40"/>
      <c r="D18" s="40"/>
      <c r="E18" s="40"/>
      <c r="F18" s="40"/>
      <c r="G18" s="40"/>
      <c r="H18" s="40"/>
      <c r="I18" s="40"/>
      <c r="J18" s="40"/>
      <c r="K18" s="40"/>
      <c r="L18" s="40"/>
      <c r="M18" s="40"/>
      <c r="N18" s="40"/>
      <c r="O18" s="40"/>
      <c r="P18" s="40"/>
    </row>
  </sheetData>
  <sheetProtection algorithmName="SHA-512" hashValue="C7SfLm9nWPThA/rodUq8m48UqLItJ3s2+IqY8AzTzVHO3LORtbZmPirNkfMfdj74xcajhbE+/C1rrevRJMwRzQ==" saltValue="xxsPuuX+1d3GRzB61/8EDg==" spinCount="100000" sheet="1" objects="1" scenarios="1"/>
  <phoneticPr fontId="1"/>
  <pageMargins left="0.7" right="0.7" top="0.75" bottom="0.75" header="0.3" footer="0.3"/>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J43"/>
  <sheetViews>
    <sheetView showGridLines="0" zoomScale="70" zoomScaleNormal="70" workbookViewId="0">
      <selection activeCell="M6" sqref="M6"/>
    </sheetView>
  </sheetViews>
  <sheetFormatPr defaultRowHeight="13.5" x14ac:dyDescent="0.4"/>
  <cols>
    <col min="1" max="1" width="4.625" style="1" customWidth="1"/>
    <col min="2" max="7" width="9.625" style="1" customWidth="1"/>
    <col min="8" max="8" width="2.625" style="1" customWidth="1"/>
    <col min="9" max="14" width="9.625" style="1" customWidth="1"/>
    <col min="15" max="15" width="2.625" style="1" customWidth="1"/>
    <col min="16" max="21" width="9.625" style="1" customWidth="1"/>
    <col min="22" max="22" width="2.625" style="1" customWidth="1"/>
    <col min="23" max="28" width="9.625" style="1" customWidth="1"/>
    <col min="29" max="29" width="2.625" style="1" customWidth="1"/>
    <col min="30" max="35" width="9.625" style="1" customWidth="1"/>
    <col min="36" max="36" width="2.625" style="1" customWidth="1"/>
    <col min="37" max="16384" width="9" style="1"/>
  </cols>
  <sheetData>
    <row r="1" spans="2:36" ht="14.25" thickBot="1" x14ac:dyDescent="0.45"/>
    <row r="2" spans="2:36" customFormat="1" ht="45" customHeight="1" thickBot="1" x14ac:dyDescent="0.45">
      <c r="B2" s="47" t="s">
        <v>13</v>
      </c>
      <c r="C2" s="48"/>
      <c r="D2" s="48"/>
      <c r="E2" s="48"/>
      <c r="F2" s="49"/>
      <c r="G2" s="50" t="s">
        <v>14</v>
      </c>
      <c r="H2" s="51"/>
      <c r="I2" s="51"/>
      <c r="J2" s="51"/>
      <c r="K2" s="51"/>
      <c r="L2" s="51"/>
      <c r="M2" s="51"/>
      <c r="N2" s="51"/>
      <c r="O2" s="51"/>
      <c r="P2" s="51"/>
      <c r="Q2" s="51"/>
      <c r="R2" s="51"/>
      <c r="S2" s="51"/>
      <c r="T2" s="51"/>
      <c r="U2" s="51"/>
      <c r="V2" s="51"/>
      <c r="W2" s="51"/>
      <c r="X2" s="51"/>
      <c r="Y2" s="51"/>
      <c r="Z2" s="52"/>
      <c r="AA2" s="36"/>
      <c r="AB2" s="37"/>
      <c r="AC2" s="37"/>
      <c r="AD2" s="37"/>
      <c r="AE2" s="37"/>
      <c r="AF2" s="37"/>
      <c r="AG2" s="37"/>
      <c r="AH2" s="37"/>
      <c r="AI2" s="37"/>
      <c r="AJ2" s="37"/>
    </row>
    <row r="4" spans="2:36" ht="9" customHeight="1" thickBot="1" x14ac:dyDescent="0.45">
      <c r="B4" s="2"/>
      <c r="P4" s="2"/>
    </row>
    <row r="5" spans="2:36" ht="30" customHeight="1" thickBot="1" x14ac:dyDescent="0.45">
      <c r="B5" s="3">
        <v>2702</v>
      </c>
      <c r="C5" s="43" t="str">
        <f>_xll.SNT.StockInst(B5,"銘柄名称")</f>
        <v>=SNT.StockInst(B5,"銘柄名称") =&gt; 接続待ち</v>
      </c>
      <c r="D5" s="44"/>
      <c r="E5" s="26" t="s">
        <v>12</v>
      </c>
      <c r="F5" s="34" t="str">
        <f>_xll.SNT.StockInst(B5,"現値")</f>
        <v>=SNT.StockInst(B5,"現値") =&gt; 接続待ち</v>
      </c>
      <c r="G5" s="35" t="str">
        <f>MID(_xll.SNT.StockInst(B5,"現値日時"),12,5)</f>
        <v>ockIn</v>
      </c>
      <c r="I5" s="3">
        <v>2782</v>
      </c>
      <c r="J5" s="43" t="str">
        <f>_xll.SNT.StockInst(I5,"銘柄名称")</f>
        <v>=SNT.StockInst(I5,"銘柄名称") =&gt; 接続待ち</v>
      </c>
      <c r="K5" s="44"/>
      <c r="L5" s="26" t="s">
        <v>12</v>
      </c>
      <c r="M5" s="34" t="str">
        <f>_xll.SNT.StockInst(I5,"現値")</f>
        <v>=SNT.StockInst(I5,"現値") =&gt; 接続待ち</v>
      </c>
      <c r="N5" s="35" t="str">
        <f>MID(_xll.SNT.StockInst(I5,"現値日時"),12,5)</f>
        <v>ockIn</v>
      </c>
      <c r="P5" s="3">
        <v>3222</v>
      </c>
      <c r="Q5" s="43" t="str">
        <f>_xll.SNT.StockInst(P5,"銘柄名称")</f>
        <v>=SNT.StockInst(P5,"銘柄名称") =&gt; 接続待ち</v>
      </c>
      <c r="R5" s="44"/>
      <c r="S5" s="26" t="s">
        <v>12</v>
      </c>
      <c r="T5" s="34" t="str">
        <f>_xll.SNT.StockInst(P5,"現値")</f>
        <v>=SNT.StockInst(P5,"現値") =&gt; 接続待ち</v>
      </c>
      <c r="U5" s="35" t="str">
        <f>MID(_xll.SNT.StockInst(P5,"現値日時"),12,5)</f>
        <v>ockIn</v>
      </c>
      <c r="W5" s="3">
        <v>3254</v>
      </c>
      <c r="X5" s="43" t="str">
        <f>_xll.SNT.StockInst(W5,"銘柄名称")</f>
        <v>=SNT.StockInst(W5,"銘柄名称") =&gt; 接続待ち</v>
      </c>
      <c r="Y5" s="44"/>
      <c r="Z5" s="26" t="s">
        <v>12</v>
      </c>
      <c r="AA5" s="34" t="str">
        <f>_xll.SNT.StockInst(W5,"現値")</f>
        <v>=SNT.StockInst(W5,"現値") =&gt; 接続待ち</v>
      </c>
      <c r="AB5" s="35" t="str">
        <f>MID(_xll.SNT.StockInst(W5,"現値日時"),12,5)</f>
        <v>ockIn</v>
      </c>
      <c r="AD5" s="3">
        <v>4581</v>
      </c>
      <c r="AE5" s="43" t="str">
        <f>_xll.SNT.StockInst(AD5,"銘柄名称")</f>
        <v>=SNT.StockInst(AD5,"銘柄名称") =&gt; 接続待ち</v>
      </c>
      <c r="AF5" s="44"/>
      <c r="AG5" s="26" t="s">
        <v>12</v>
      </c>
      <c r="AH5" s="34" t="str">
        <f>_xll.SNT.StockInst(AD5,"現値")</f>
        <v>=SNT.StockInst(AD5,"現値") =&gt; 接続待ち</v>
      </c>
      <c r="AI5" s="35" t="str">
        <f>MID(_xll.SNT.StockInst(AD5,"現値日時"),12,5)</f>
        <v>ockIn</v>
      </c>
    </row>
    <row r="6" spans="2:36" ht="20.100000000000001" customHeight="1" x14ac:dyDescent="0.4">
      <c r="B6" s="23" t="s">
        <v>4</v>
      </c>
      <c r="C6" s="24" t="s">
        <v>5</v>
      </c>
      <c r="D6" s="25" t="s">
        <v>6</v>
      </c>
      <c r="E6" s="27" t="s">
        <v>7</v>
      </c>
      <c r="F6" s="42" t="e">
        <f>F5-_xll.SNT.StockInst(B5,"前日終値")</f>
        <v>#VALUE!</v>
      </c>
      <c r="G6" s="31" t="e">
        <f>F6/F5</f>
        <v>#VALUE!</v>
      </c>
      <c r="I6" s="23" t="s">
        <v>4</v>
      </c>
      <c r="J6" s="24" t="s">
        <v>5</v>
      </c>
      <c r="K6" s="25" t="s">
        <v>6</v>
      </c>
      <c r="L6" s="27" t="s">
        <v>7</v>
      </c>
      <c r="M6" s="42" t="e">
        <f>M5-_xll.SNT.StockInst(I5,"前日終値")</f>
        <v>#VALUE!</v>
      </c>
      <c r="N6" s="31" t="e">
        <f>M6/M5</f>
        <v>#VALUE!</v>
      </c>
      <c r="P6" s="23" t="s">
        <v>4</v>
      </c>
      <c r="Q6" s="24" t="s">
        <v>5</v>
      </c>
      <c r="R6" s="25" t="s">
        <v>6</v>
      </c>
      <c r="S6" s="27" t="s">
        <v>7</v>
      </c>
      <c r="T6" s="42" t="e">
        <f>T5-_xll.SNT.StockInst(P5,"前日終値")</f>
        <v>#VALUE!</v>
      </c>
      <c r="U6" s="31" t="e">
        <f>T6/T5</f>
        <v>#VALUE!</v>
      </c>
      <c r="W6" s="23" t="s">
        <v>4</v>
      </c>
      <c r="X6" s="24" t="s">
        <v>5</v>
      </c>
      <c r="Y6" s="25" t="s">
        <v>6</v>
      </c>
      <c r="Z6" s="27" t="s">
        <v>7</v>
      </c>
      <c r="AA6" s="42" t="e">
        <f>AA5-_xll.SNT.StockInst(W5,"前日終値")</f>
        <v>#VALUE!</v>
      </c>
      <c r="AB6" s="31" t="e">
        <f>AA6/AA5</f>
        <v>#VALUE!</v>
      </c>
      <c r="AD6" s="23" t="s">
        <v>4</v>
      </c>
      <c r="AE6" s="24" t="s">
        <v>5</v>
      </c>
      <c r="AF6" s="25" t="s">
        <v>6</v>
      </c>
      <c r="AG6" s="27" t="s">
        <v>7</v>
      </c>
      <c r="AH6" s="42" t="e">
        <f>AH5-_xll.SNT.StockInst(AD5,"前日終値")</f>
        <v>#VALUE!</v>
      </c>
      <c r="AI6" s="31" t="e">
        <f>AH6/AH5</f>
        <v>#VALUE!</v>
      </c>
    </row>
    <row r="7" spans="2:36" ht="20.100000000000001" customHeight="1" x14ac:dyDescent="0.4">
      <c r="B7" s="20" t="str">
        <f>_xll.SNT.StockInst(B5,"売成行数量")</f>
        <v>=SNT.StockInst(B5,"売成行数量") =&gt; 接続待ち</v>
      </c>
      <c r="C7" s="21" t="s">
        <v>11</v>
      </c>
      <c r="D7" s="22" t="str">
        <f>_xll.SNT.StockInst(B5,"買成行数量")</f>
        <v>=SNT.StockInst(B5,"買成行数量") =&gt; 接続待ち</v>
      </c>
      <c r="E7" s="28" t="s">
        <v>0</v>
      </c>
      <c r="F7" s="4" t="str">
        <f>_xll.SNT.StockInst(B5,"始値")</f>
        <v>=SNT.StockInst(B5,"始値") =&gt; 接続待ち</v>
      </c>
      <c r="G7" s="32" t="str">
        <f>MID(_xll.SNT.StockInst(B5,"始値時刻"),12,5)</f>
        <v>ockIn</v>
      </c>
      <c r="I7" s="20" t="str">
        <f>_xll.SNT.StockInst(I5,"売成行数量")</f>
        <v>=SNT.StockInst(I5,"売成行数量") =&gt; 接続待ち</v>
      </c>
      <c r="J7" s="21" t="s">
        <v>11</v>
      </c>
      <c r="K7" s="22" t="str">
        <f>_xll.SNT.StockInst(I5,"買成行数量")</f>
        <v>=SNT.StockInst(I5,"買成行数量") =&gt; 接続待ち</v>
      </c>
      <c r="L7" s="28" t="s">
        <v>0</v>
      </c>
      <c r="M7" s="4" t="str">
        <f>_xll.SNT.StockInst(I5,"始値")</f>
        <v>=SNT.StockInst(I5,"始値") =&gt; 接続待ち</v>
      </c>
      <c r="N7" s="32" t="str">
        <f>MID(_xll.SNT.StockInst(I5,"始値時刻"),12,5)</f>
        <v>ockIn</v>
      </c>
      <c r="P7" s="20" t="str">
        <f>_xll.SNT.StockInst(P5,"売成行数量")</f>
        <v>=SNT.StockInst(P5,"売成行数量") =&gt; 接続待ち</v>
      </c>
      <c r="Q7" s="21" t="s">
        <v>11</v>
      </c>
      <c r="R7" s="22" t="str">
        <f>_xll.SNT.StockInst(P5,"買成行数量")</f>
        <v>=SNT.StockInst(P5,"買成行数量") =&gt; 接続待ち</v>
      </c>
      <c r="S7" s="28" t="s">
        <v>0</v>
      </c>
      <c r="T7" s="4" t="str">
        <f>_xll.SNT.StockInst(P5,"始値")</f>
        <v>=SNT.StockInst(P5,"始値") =&gt; 接続待ち</v>
      </c>
      <c r="U7" s="32" t="str">
        <f>MID(_xll.SNT.StockInst(P5,"始値時刻"),12,5)</f>
        <v>ockIn</v>
      </c>
      <c r="W7" s="20" t="str">
        <f>_xll.SNT.StockInst(W5,"売成行数量")</f>
        <v>=SNT.StockInst(W5,"売成行数量") =&gt; 接続待ち</v>
      </c>
      <c r="X7" s="21" t="s">
        <v>11</v>
      </c>
      <c r="Y7" s="22" t="str">
        <f>_xll.SNT.StockInst(W5,"買成行数量")</f>
        <v>=SNT.StockInst(W5,"買成行数量") =&gt; 接続待ち</v>
      </c>
      <c r="Z7" s="28" t="s">
        <v>0</v>
      </c>
      <c r="AA7" s="4" t="str">
        <f>_xll.SNT.StockInst(W5,"始値")</f>
        <v>=SNT.StockInst(W5,"始値") =&gt; 接続待ち</v>
      </c>
      <c r="AB7" s="32" t="str">
        <f>MID(_xll.SNT.StockInst(W5,"始値時刻"),12,5)</f>
        <v>ockIn</v>
      </c>
      <c r="AD7" s="20" t="str">
        <f>_xll.SNT.StockInst(AD5,"売成行数量")</f>
        <v>=SNT.StockInst(AD5,"売成行数量") =&gt; 接続待ち</v>
      </c>
      <c r="AE7" s="21" t="s">
        <v>11</v>
      </c>
      <c r="AF7" s="22" t="str">
        <f>_xll.SNT.StockInst(AD5,"買成行数量")</f>
        <v>=SNT.StockInst(AD5,"買成行数量") =&gt; 接続待ち</v>
      </c>
      <c r="AG7" s="28" t="s">
        <v>0</v>
      </c>
      <c r="AH7" s="4" t="str">
        <f>_xll.SNT.StockInst(AD5,"始値")</f>
        <v>=SNT.StockInst(AD5,"始値") =&gt; 接続待ち</v>
      </c>
      <c r="AI7" s="32" t="str">
        <f>MID(_xll.SNT.StockInst(AD5,"始値時刻"),12,5)</f>
        <v>ockIn</v>
      </c>
    </row>
    <row r="8" spans="2:36" ht="20.100000000000001" customHeight="1" x14ac:dyDescent="0.4">
      <c r="B8" s="17" t="str">
        <f>_xll.SNT.StockInst(B5,"売気配数量_3本目")</f>
        <v>=SNT.StockInst(B5,"売気配数量_3本目") =&gt; 接続待ち</v>
      </c>
      <c r="C8" s="19" t="str">
        <f>_xll.SNT.StockInst(B5,"売気配価格_3本目")</f>
        <v>=SNT.StockInst(B5,"売気配価格_3本目") =&gt; 接続待ち</v>
      </c>
      <c r="D8" s="10"/>
      <c r="E8" s="28" t="s">
        <v>1</v>
      </c>
      <c r="F8" s="4" t="str">
        <f>_xll.SNT.StockInst(B5,"高値")</f>
        <v>=SNT.StockInst(B5,"高値") =&gt; 接続待ち</v>
      </c>
      <c r="G8" s="32" t="str">
        <f>MID(_xll.SNT.StockInst(B5,"高値時刻"),12,5)</f>
        <v>ockIn</v>
      </c>
      <c r="I8" s="17" t="str">
        <f>_xll.SNT.StockInst(I5,"売気配数量_3本目")</f>
        <v>=SNT.StockInst(I5,"売気配数量_3本目") =&gt; 接続待ち</v>
      </c>
      <c r="J8" s="19" t="str">
        <f>_xll.SNT.StockInst(I5,"売気配価格_3本目")</f>
        <v>=SNT.StockInst(I5,"売気配価格_3本目") =&gt; 接続待ち</v>
      </c>
      <c r="K8" s="10"/>
      <c r="L8" s="28" t="s">
        <v>1</v>
      </c>
      <c r="M8" s="4" t="str">
        <f>_xll.SNT.StockInst(I5,"高値")</f>
        <v>=SNT.StockInst(I5,"高値") =&gt; 接続待ち</v>
      </c>
      <c r="N8" s="32" t="str">
        <f>MID(_xll.SNT.StockInst(I5,"高値時刻"),12,5)</f>
        <v>ockIn</v>
      </c>
      <c r="P8" s="17" t="str">
        <f>_xll.SNT.StockInst(P5,"売気配数量_3本目")</f>
        <v>=SNT.StockInst(P5,"売気配数量_3本目") =&gt; 接続待ち</v>
      </c>
      <c r="Q8" s="19" t="str">
        <f>_xll.SNT.StockInst(P5,"売気配価格_3本目")</f>
        <v>=SNT.StockInst(P5,"売気配価格_3本目") =&gt; 接続待ち</v>
      </c>
      <c r="R8" s="10"/>
      <c r="S8" s="28" t="s">
        <v>1</v>
      </c>
      <c r="T8" s="4" t="str">
        <f>_xll.SNT.StockInst(P5,"高値")</f>
        <v>=SNT.StockInst(P5,"高値") =&gt; 接続待ち</v>
      </c>
      <c r="U8" s="32" t="str">
        <f>MID(_xll.SNT.StockInst(P5,"高値時刻"),12,5)</f>
        <v>ockIn</v>
      </c>
      <c r="W8" s="17" t="str">
        <f>_xll.SNT.StockInst(W5,"売気配数量_3本目")</f>
        <v>=SNT.StockInst(W5,"売気配数量_3本目") =&gt; 接続待ち</v>
      </c>
      <c r="X8" s="19" t="str">
        <f>_xll.SNT.StockInst(W5,"売気配価格_3本目")</f>
        <v>=SNT.StockInst(W5,"売気配価格_3本目") =&gt; 接続待ち</v>
      </c>
      <c r="Y8" s="10"/>
      <c r="Z8" s="28" t="s">
        <v>1</v>
      </c>
      <c r="AA8" s="4" t="str">
        <f>_xll.SNT.StockInst(W5,"高値")</f>
        <v>=SNT.StockInst(W5,"高値") =&gt; 接続待ち</v>
      </c>
      <c r="AB8" s="32" t="str">
        <f>MID(_xll.SNT.StockInst(W5,"高値時刻"),12,5)</f>
        <v>ockIn</v>
      </c>
      <c r="AD8" s="17" t="str">
        <f>_xll.SNT.StockInst(AD5,"売気配数量_3本目")</f>
        <v>=SNT.StockInst(AD5,"売気配数量_3本目") =&gt; 接続待ち</v>
      </c>
      <c r="AE8" s="19" t="str">
        <f>_xll.SNT.StockInst(AD5,"売気配価格_3本目")</f>
        <v>=SNT.StockInst(AD5,"売気配価格_3本目") =&gt; 接続待ち</v>
      </c>
      <c r="AF8" s="10"/>
      <c r="AG8" s="28" t="s">
        <v>1</v>
      </c>
      <c r="AH8" s="4" t="str">
        <f>_xll.SNT.StockInst(AD5,"高値")</f>
        <v>=SNT.StockInst(AD5,"高値") =&gt; 接続待ち</v>
      </c>
      <c r="AI8" s="32" t="str">
        <f>MID(_xll.SNT.StockInst(AD5,"高値時刻"),12,5)</f>
        <v>ockIn</v>
      </c>
    </row>
    <row r="9" spans="2:36" ht="20.100000000000001" customHeight="1" x14ac:dyDescent="0.4">
      <c r="B9" s="15" t="str">
        <f>_xll.SNT.StockInst(B5,"売気配数量_2本目")</f>
        <v>=SNT.StockInst(B5,"売気配数量_2本目") =&gt; 接続待ち</v>
      </c>
      <c r="C9" s="5" t="str">
        <f>_xll.SNT.StockInst(B5,"売気配価格_2本目")</f>
        <v>=SNT.StockInst(B5,"売気配価格_2本目") =&gt; 接続待ち</v>
      </c>
      <c r="D9" s="6"/>
      <c r="E9" s="28" t="s">
        <v>2</v>
      </c>
      <c r="F9" s="4" t="str">
        <f>_xll.SNT.StockInst(B5,"安値")</f>
        <v>=SNT.StockInst(B5,"安値") =&gt; 接続待ち</v>
      </c>
      <c r="G9" s="32" t="str">
        <f>MID(_xll.SNT.StockInst(B5,"安値時刻"),12,5)</f>
        <v>ockIn</v>
      </c>
      <c r="I9" s="15" t="str">
        <f>_xll.SNT.StockInst(I5,"売気配数量_2本目")</f>
        <v>=SNT.StockInst(I5,"売気配数量_2本目") =&gt; 接続待ち</v>
      </c>
      <c r="J9" s="5" t="str">
        <f>_xll.SNT.StockInst(I5,"売気配価格_2本目")</f>
        <v>=SNT.StockInst(I5,"売気配価格_2本目") =&gt; 接続待ち</v>
      </c>
      <c r="K9" s="6"/>
      <c r="L9" s="28" t="s">
        <v>2</v>
      </c>
      <c r="M9" s="4" t="str">
        <f>_xll.SNT.StockInst(I5,"安値")</f>
        <v>=SNT.StockInst(I5,"安値") =&gt; 接続待ち</v>
      </c>
      <c r="N9" s="32" t="str">
        <f>MID(_xll.SNT.StockInst(I5,"安値時刻"),12,5)</f>
        <v>ockIn</v>
      </c>
      <c r="P9" s="15" t="str">
        <f>_xll.SNT.StockInst(P5,"売気配数量_2本目")</f>
        <v>=SNT.StockInst(P5,"売気配数量_2本目") =&gt; 接続待ち</v>
      </c>
      <c r="Q9" s="5" t="str">
        <f>_xll.SNT.StockInst(P5,"売気配価格_2本目")</f>
        <v>=SNT.StockInst(P5,"売気配価格_2本目") =&gt; 接続待ち</v>
      </c>
      <c r="R9" s="6"/>
      <c r="S9" s="28" t="s">
        <v>2</v>
      </c>
      <c r="T9" s="4" t="str">
        <f>_xll.SNT.StockInst(P5,"安値")</f>
        <v>=SNT.StockInst(P5,"安値") =&gt; 接続待ち</v>
      </c>
      <c r="U9" s="32" t="str">
        <f>MID(_xll.SNT.StockInst(P5,"安値時刻"),12,5)</f>
        <v>ockIn</v>
      </c>
      <c r="W9" s="15" t="str">
        <f>_xll.SNT.StockInst(W5,"売気配数量_2本目")</f>
        <v>=SNT.StockInst(W5,"売気配数量_2本目") =&gt; 接続待ち</v>
      </c>
      <c r="X9" s="5" t="str">
        <f>_xll.SNT.StockInst(W5,"売気配価格_2本目")</f>
        <v>=SNT.StockInst(W5,"売気配価格_2本目") =&gt; 接続待ち</v>
      </c>
      <c r="Y9" s="6"/>
      <c r="Z9" s="28" t="s">
        <v>2</v>
      </c>
      <c r="AA9" s="4" t="str">
        <f>_xll.SNT.StockInst(W5,"安値")</f>
        <v>=SNT.StockInst(W5,"安値") =&gt; 接続待ち</v>
      </c>
      <c r="AB9" s="32" t="str">
        <f>MID(_xll.SNT.StockInst(W5,"安値時刻"),12,5)</f>
        <v>ockIn</v>
      </c>
      <c r="AD9" s="15" t="str">
        <f>_xll.SNT.StockInst(AD5,"売気配数量_2本目")</f>
        <v>=SNT.StockInst(AD5,"売気配数量_2本目") =&gt; 接続待ち</v>
      </c>
      <c r="AE9" s="5" t="str">
        <f>_xll.SNT.StockInst(AD5,"売気配価格_2本目")</f>
        <v>=SNT.StockInst(AD5,"売気配価格_2本目") =&gt; 接続待ち</v>
      </c>
      <c r="AF9" s="6"/>
      <c r="AG9" s="28" t="s">
        <v>2</v>
      </c>
      <c r="AH9" s="4" t="str">
        <f>_xll.SNT.StockInst(AD5,"安値")</f>
        <v>=SNT.StockInst(AD5,"安値") =&gt; 接続待ち</v>
      </c>
      <c r="AI9" s="32" t="str">
        <f>MID(_xll.SNT.StockInst(AD5,"安値時刻"),12,5)</f>
        <v>ockIn</v>
      </c>
    </row>
    <row r="10" spans="2:36" ht="20.100000000000001" customHeight="1" x14ac:dyDescent="0.4">
      <c r="B10" s="16" t="str">
        <f>_xll.SNT.StockInst(B5,"売気配数量_1本目")</f>
        <v>=SNT.StockInst(B5,"売気配数量_1本目") =&gt; 接続待ち</v>
      </c>
      <c r="C10" s="7" t="str">
        <f>_xll.SNT.StockInst(B5,"売気配価格_1本目")</f>
        <v>=SNT.StockInst(B5,"売気配価格_1本目") =&gt; 接続待ち</v>
      </c>
      <c r="D10" s="8"/>
      <c r="E10" s="28" t="s">
        <v>8</v>
      </c>
      <c r="F10" s="4" t="str">
        <f>_xll.SNT.StockInst(B5,"前日終値")</f>
        <v>=SNT.StockInst(B5,"前日終値") =&gt; 接続待ち</v>
      </c>
      <c r="G10" s="32"/>
      <c r="I10" s="16" t="str">
        <f>_xll.SNT.StockInst(I5,"売気配数量_1本目")</f>
        <v>=SNT.StockInst(I5,"売気配数量_1本目") =&gt; 接続待ち</v>
      </c>
      <c r="J10" s="7" t="str">
        <f>_xll.SNT.StockInst(I5,"売気配価格_1本目")</f>
        <v>=SNT.StockInst(I5,"売気配価格_1本目") =&gt; 接続待ち</v>
      </c>
      <c r="K10" s="8"/>
      <c r="L10" s="28" t="s">
        <v>8</v>
      </c>
      <c r="M10" s="4" t="str">
        <f>_xll.SNT.StockInst(I5,"前日終値")</f>
        <v>=SNT.StockInst(I5,"前日終値") =&gt; 接続待ち</v>
      </c>
      <c r="N10" s="32"/>
      <c r="P10" s="16" t="str">
        <f>_xll.SNT.StockInst(P5,"売気配数量_1本目")</f>
        <v>=SNT.StockInst(P5,"売気配数量_1本目") =&gt; 接続待ち</v>
      </c>
      <c r="Q10" s="7" t="str">
        <f>_xll.SNT.StockInst(P5,"売気配価格_1本目")</f>
        <v>=SNT.StockInst(P5,"売気配価格_1本目") =&gt; 接続待ち</v>
      </c>
      <c r="R10" s="8"/>
      <c r="S10" s="28" t="s">
        <v>8</v>
      </c>
      <c r="T10" s="4" t="str">
        <f>_xll.SNT.StockInst(P5,"前日終値")</f>
        <v>=SNT.StockInst(P5,"前日終値") =&gt; 接続待ち</v>
      </c>
      <c r="U10" s="32"/>
      <c r="W10" s="16" t="str">
        <f>_xll.SNT.StockInst(W5,"売気配数量_1本目")</f>
        <v>=SNT.StockInst(W5,"売気配数量_1本目") =&gt; 接続待ち</v>
      </c>
      <c r="X10" s="7" t="str">
        <f>_xll.SNT.StockInst(W5,"売気配価格_1本目")</f>
        <v>=SNT.StockInst(W5,"売気配価格_1本目") =&gt; 接続待ち</v>
      </c>
      <c r="Y10" s="8"/>
      <c r="Z10" s="28" t="s">
        <v>8</v>
      </c>
      <c r="AA10" s="4" t="str">
        <f>_xll.SNT.StockInst(W5,"前日終値")</f>
        <v>=SNT.StockInst(W5,"前日終値") =&gt; 接続待ち</v>
      </c>
      <c r="AB10" s="32"/>
      <c r="AD10" s="16" t="str">
        <f>_xll.SNT.StockInst(AD5,"売気配数量_1本目")</f>
        <v>=SNT.StockInst(AD5,"売気配数量_1本目") =&gt; 接続待ち</v>
      </c>
      <c r="AE10" s="7" t="str">
        <f>_xll.SNT.StockInst(AD5,"売気配価格_1本目")</f>
        <v>=SNT.StockInst(AD5,"売気配価格_1本目") =&gt; 接続待ち</v>
      </c>
      <c r="AF10" s="8"/>
      <c r="AG10" s="28" t="s">
        <v>8</v>
      </c>
      <c r="AH10" s="4" t="str">
        <f>_xll.SNT.StockInst(AD5,"前日終値")</f>
        <v>=SNT.StockInst(AD5,"前日終値") =&gt; 接続待ち</v>
      </c>
      <c r="AI10" s="32"/>
    </row>
    <row r="11" spans="2:36" ht="20.100000000000001" customHeight="1" x14ac:dyDescent="0.4">
      <c r="B11" s="17"/>
      <c r="C11" s="9" t="str">
        <f>_xll.SNT.StockInst(B5,"買気配価格_1本目")</f>
        <v>=SNT.StockInst(B5,"買気配価格_1本目") =&gt; 接続待ち</v>
      </c>
      <c r="D11" s="10" t="str">
        <f>_xll.SNT.StockInst(B5,"買気配数量_1本目")</f>
        <v>=SNT.StockInst(B5,"買気配数量_1本目") =&gt; 接続待ち</v>
      </c>
      <c r="E11" s="28" t="s">
        <v>9</v>
      </c>
      <c r="F11" s="11" t="str">
        <f>_xll.SNT.StockInst(B5,"VWAP")</f>
        <v>=SNT.StockInst(B5,"VWAP") =&gt; 接続待ち</v>
      </c>
      <c r="G11" s="32"/>
      <c r="I11" s="17"/>
      <c r="J11" s="9" t="str">
        <f>_xll.SNT.StockInst(I5,"買気配価格_1本目")</f>
        <v>=SNT.StockInst(I5,"買気配価格_1本目") =&gt; 接続待ち</v>
      </c>
      <c r="K11" s="10" t="str">
        <f>_xll.SNT.StockInst(I5,"買気配数量_1本目")</f>
        <v>=SNT.StockInst(I5,"買気配数量_1本目") =&gt; 接続待ち</v>
      </c>
      <c r="L11" s="28" t="s">
        <v>9</v>
      </c>
      <c r="M11" s="11" t="str">
        <f>_xll.SNT.StockInst(I5,"VWAP")</f>
        <v>=SNT.StockInst(I5,"VWAP") =&gt; 接続待ち</v>
      </c>
      <c r="N11" s="32"/>
      <c r="P11" s="17"/>
      <c r="Q11" s="9" t="str">
        <f>_xll.SNT.StockInst(P5,"買気配価格_1本目")</f>
        <v>=SNT.StockInst(P5,"買気配価格_1本目") =&gt; 接続待ち</v>
      </c>
      <c r="R11" s="10" t="str">
        <f>_xll.SNT.StockInst(P5,"買気配数量_1本目")</f>
        <v>=SNT.StockInst(P5,"買気配数量_1本目") =&gt; 接続待ち</v>
      </c>
      <c r="S11" s="28" t="s">
        <v>9</v>
      </c>
      <c r="T11" s="11" t="str">
        <f>_xll.SNT.StockInst(P5,"VWAP")</f>
        <v>=SNT.StockInst(P5,"VWAP") =&gt; 接続待ち</v>
      </c>
      <c r="U11" s="32"/>
      <c r="W11" s="17"/>
      <c r="X11" s="9" t="str">
        <f>_xll.SNT.StockInst(W5,"買気配価格_1本目")</f>
        <v>=SNT.StockInst(W5,"買気配価格_1本目") =&gt; 接続待ち</v>
      </c>
      <c r="Y11" s="10" t="str">
        <f>_xll.SNT.StockInst(W5,"買気配数量_1本目")</f>
        <v>=SNT.StockInst(W5,"買気配数量_1本目") =&gt; 接続待ち</v>
      </c>
      <c r="Z11" s="28" t="s">
        <v>9</v>
      </c>
      <c r="AA11" s="11" t="str">
        <f>_xll.SNT.StockInst(W5,"VWAP")</f>
        <v>=SNT.StockInst(W5,"VWAP") =&gt; 接続待ち</v>
      </c>
      <c r="AB11" s="32"/>
      <c r="AD11" s="17"/>
      <c r="AE11" s="9" t="str">
        <f>_xll.SNT.StockInst(AD5,"買気配価格_1本目")</f>
        <v>=SNT.StockInst(AD5,"買気配価格_1本目") =&gt; 接続待ち</v>
      </c>
      <c r="AF11" s="10" t="str">
        <f>_xll.SNT.StockInst(AD5,"買気配数量_1本目")</f>
        <v>=SNT.StockInst(AD5,"買気配数量_1本目") =&gt; 接続待ち</v>
      </c>
      <c r="AG11" s="28" t="s">
        <v>9</v>
      </c>
      <c r="AH11" s="11" t="str">
        <f>_xll.SNT.StockInst(AD5,"VWAP")</f>
        <v>=SNT.StockInst(AD5,"VWAP") =&gt; 接続待ち</v>
      </c>
      <c r="AI11" s="32"/>
    </row>
    <row r="12" spans="2:36" ht="20.100000000000001" customHeight="1" x14ac:dyDescent="0.4">
      <c r="B12" s="15"/>
      <c r="C12" s="5" t="str">
        <f>_xll.SNT.StockInst(B5,"買気配価格_2本目")</f>
        <v>=SNT.StockInst(B5,"買気配価格_2本目") =&gt; 接続待ち</v>
      </c>
      <c r="D12" s="6" t="str">
        <f>_xll.SNT.StockInst(B5,"買気配数量_2本目")</f>
        <v>=SNT.StockInst(B5,"買気配数量_2本目") =&gt; 接続待ち</v>
      </c>
      <c r="E12" s="29" t="s">
        <v>10</v>
      </c>
      <c r="F12" s="14" t="str">
        <f>_xll.SNT.StockInst(B5,"Tick回数")</f>
        <v>=SNT.StockInst(B5,"Tick回数") =&gt; 接続待ち</v>
      </c>
      <c r="G12" s="33"/>
      <c r="I12" s="15"/>
      <c r="J12" s="5" t="str">
        <f>_xll.SNT.StockInst(I5,"買気配価格_2本目")</f>
        <v>=SNT.StockInst(I5,"買気配価格_2本目") =&gt; 接続待ち</v>
      </c>
      <c r="K12" s="6" t="str">
        <f>_xll.SNT.StockInst(I5,"買気配数量_2本目")</f>
        <v>=SNT.StockInst(I5,"買気配数量_2本目") =&gt; 接続待ち</v>
      </c>
      <c r="L12" s="29" t="s">
        <v>10</v>
      </c>
      <c r="M12" s="14" t="str">
        <f>_xll.SNT.StockInst(I5,"Tick回数")</f>
        <v>=SNT.StockInst(I5,"Tick回数") =&gt; 接続待ち</v>
      </c>
      <c r="N12" s="33"/>
      <c r="P12" s="15"/>
      <c r="Q12" s="5" t="str">
        <f>_xll.SNT.StockInst(P5,"買気配価格_2本目")</f>
        <v>=SNT.StockInst(P5,"買気配価格_2本目") =&gt; 接続待ち</v>
      </c>
      <c r="R12" s="6" t="str">
        <f>_xll.SNT.StockInst(P5,"買気配数量_2本目")</f>
        <v>=SNT.StockInst(P5,"買気配数量_2本目") =&gt; 接続待ち</v>
      </c>
      <c r="S12" s="29" t="s">
        <v>10</v>
      </c>
      <c r="T12" s="14" t="str">
        <f>_xll.SNT.StockInst(P5,"Tick回数")</f>
        <v>=SNT.StockInst(P5,"Tick回数") =&gt; 接続待ち</v>
      </c>
      <c r="U12" s="33"/>
      <c r="W12" s="15"/>
      <c r="X12" s="5" t="str">
        <f>_xll.SNT.StockInst(W5,"買気配価格_2本目")</f>
        <v>=SNT.StockInst(W5,"買気配価格_2本目") =&gt; 接続待ち</v>
      </c>
      <c r="Y12" s="6" t="str">
        <f>_xll.SNT.StockInst(W5,"買気配数量_2本目")</f>
        <v>=SNT.StockInst(W5,"買気配数量_2本目") =&gt; 接続待ち</v>
      </c>
      <c r="Z12" s="29" t="s">
        <v>10</v>
      </c>
      <c r="AA12" s="14" t="str">
        <f>_xll.SNT.StockInst(W5,"Tick回数")</f>
        <v>=SNT.StockInst(W5,"Tick回数") =&gt; 接続待ち</v>
      </c>
      <c r="AB12" s="33"/>
      <c r="AD12" s="15"/>
      <c r="AE12" s="5" t="str">
        <f>_xll.SNT.StockInst(AD5,"買気配価格_2本目")</f>
        <v>=SNT.StockInst(AD5,"買気配価格_2本目") =&gt; 接続待ち</v>
      </c>
      <c r="AF12" s="6" t="str">
        <f>_xll.SNT.StockInst(AD5,"買気配数量_2本目")</f>
        <v>=SNT.StockInst(AD5,"買気配数量_2本目") =&gt; 接続待ち</v>
      </c>
      <c r="AG12" s="29" t="s">
        <v>10</v>
      </c>
      <c r="AH12" s="14" t="str">
        <f>_xll.SNT.StockInst(AD5,"Tick回数")</f>
        <v>=SNT.StockInst(AD5,"Tick回数") =&gt; 接続待ち</v>
      </c>
      <c r="AI12" s="33"/>
    </row>
    <row r="13" spans="2:36" ht="20.100000000000001" customHeight="1" thickBot="1" x14ac:dyDescent="0.45">
      <c r="B13" s="18"/>
      <c r="C13" s="12" t="str">
        <f>_xll.SNT.StockInst(B5,"買気配価格_3本目")</f>
        <v>=SNT.StockInst(B5,"買気配価格_3本目") =&gt; 接続待ち</v>
      </c>
      <c r="D13" s="13" t="str">
        <f>_xll.SNT.StockInst(B5,"買気配数量_3本目")</f>
        <v>=SNT.StockInst(B5,"買気配数量_3本目") =&gt; 接続待ち</v>
      </c>
      <c r="E13" s="30" t="s">
        <v>3</v>
      </c>
      <c r="F13" s="45" t="str">
        <f>_xll.SNT.StockInst(B5,"売買高")</f>
        <v>=SNT.StockInst(B5,"売買高") =&gt; 接続待ち</v>
      </c>
      <c r="G13" s="46"/>
      <c r="I13" s="18"/>
      <c r="J13" s="12" t="str">
        <f>_xll.SNT.StockInst(I5,"買気配価格_3本目")</f>
        <v>=SNT.StockInst(I5,"買気配価格_3本目") =&gt; 接続待ち</v>
      </c>
      <c r="K13" s="13" t="str">
        <f>_xll.SNT.StockInst(I5,"買気配数量_3本目")</f>
        <v>=SNT.StockInst(I5,"買気配数量_3本目") =&gt; 接続待ち</v>
      </c>
      <c r="L13" s="30" t="s">
        <v>3</v>
      </c>
      <c r="M13" s="45" t="str">
        <f>_xll.SNT.StockInst(I5,"売買高")</f>
        <v>=SNT.StockInst(I5,"売買高") =&gt; 接続待ち</v>
      </c>
      <c r="N13" s="46"/>
      <c r="P13" s="18"/>
      <c r="Q13" s="12" t="str">
        <f>_xll.SNT.StockInst(P5,"買気配価格_3本目")</f>
        <v>=SNT.StockInst(P5,"買気配価格_3本目") =&gt; 接続待ち</v>
      </c>
      <c r="R13" s="13" t="str">
        <f>_xll.SNT.StockInst(P5,"買気配数量_3本目")</f>
        <v>=SNT.StockInst(P5,"買気配数量_3本目") =&gt; 接続待ち</v>
      </c>
      <c r="S13" s="30" t="s">
        <v>3</v>
      </c>
      <c r="T13" s="45" t="str">
        <f>_xll.SNT.StockInst(P5,"売買高")</f>
        <v>=SNT.StockInst(P5,"売買高") =&gt; 接続待ち</v>
      </c>
      <c r="U13" s="46"/>
      <c r="W13" s="18"/>
      <c r="X13" s="12" t="str">
        <f>_xll.SNT.StockInst(W5,"買気配価格_3本目")</f>
        <v>=SNT.StockInst(W5,"買気配価格_3本目") =&gt; 接続待ち</v>
      </c>
      <c r="Y13" s="13" t="str">
        <f>_xll.SNT.StockInst(W5,"買気配数量_3本目")</f>
        <v>=SNT.StockInst(W5,"買気配数量_3本目") =&gt; 接続待ち</v>
      </c>
      <c r="Z13" s="30" t="s">
        <v>3</v>
      </c>
      <c r="AA13" s="45" t="str">
        <f>_xll.SNT.StockInst(W5,"売買高")</f>
        <v>=SNT.StockInst(W5,"売買高") =&gt; 接続待ち</v>
      </c>
      <c r="AB13" s="46"/>
      <c r="AD13" s="18"/>
      <c r="AE13" s="12" t="str">
        <f>_xll.SNT.StockInst(AD5,"買気配価格_3本目")</f>
        <v>=SNT.StockInst(AD5,"買気配価格_3本目") =&gt; 接続待ち</v>
      </c>
      <c r="AF13" s="13" t="str">
        <f>_xll.SNT.StockInst(AD5,"買気配数量_3本目")</f>
        <v>=SNT.StockInst(AD5,"買気配数量_3本目") =&gt; 接続待ち</v>
      </c>
      <c r="AG13" s="30" t="s">
        <v>3</v>
      </c>
      <c r="AH13" s="45" t="str">
        <f>_xll.SNT.StockInst(AD5,"売買高")</f>
        <v>=SNT.StockInst(AD5,"売買高") =&gt; 接続待ち</v>
      </c>
      <c r="AI13" s="46"/>
    </row>
    <row r="14" spans="2:36" ht="15" customHeight="1" thickBot="1" x14ac:dyDescent="0.45"/>
    <row r="15" spans="2:36" ht="30" customHeight="1" thickBot="1" x14ac:dyDescent="0.45">
      <c r="B15" s="3">
        <v>4716</v>
      </c>
      <c r="C15" s="43" t="str">
        <f>_xll.SNT.StockInst(B15,"銘柄名称")</f>
        <v>=SNT.StockInst(B15,"銘柄名称") =&gt; 接続待ち</v>
      </c>
      <c r="D15" s="44"/>
      <c r="E15" s="26" t="s">
        <v>12</v>
      </c>
      <c r="F15" s="34" t="str">
        <f>_xll.SNT.StockInst(B15,"現値")</f>
        <v>=SNT.StockInst(B15,"現値") =&gt; 接続待ち</v>
      </c>
      <c r="G15" s="35" t="str">
        <f>MID(_xll.SNT.StockInst(B15,"現値日時"),12,5)</f>
        <v>ockIn</v>
      </c>
      <c r="I15" s="3">
        <v>4966</v>
      </c>
      <c r="J15" s="43" t="str">
        <f>_xll.SNT.StockInst(I15,"銘柄名称")</f>
        <v>=SNT.StockInst(I15,"銘柄名称") =&gt; 接続待ち</v>
      </c>
      <c r="K15" s="44"/>
      <c r="L15" s="26" t="s">
        <v>12</v>
      </c>
      <c r="M15" s="34" t="str">
        <f>_xll.SNT.StockInst(I15,"現値")</f>
        <v>=SNT.StockInst(I15,"現値") =&gt; 接続待ち</v>
      </c>
      <c r="N15" s="35" t="str">
        <f>MID(_xll.SNT.StockInst(I15,"現値日時"),12,5)</f>
        <v>ockIn</v>
      </c>
      <c r="P15" s="3">
        <v>6324</v>
      </c>
      <c r="Q15" s="43" t="str">
        <f>_xll.SNT.StockInst(P15,"銘柄名称")</f>
        <v>=SNT.StockInst(P15,"銘柄名称") =&gt; 接続待ち</v>
      </c>
      <c r="R15" s="44"/>
      <c r="S15" s="26" t="s">
        <v>12</v>
      </c>
      <c r="T15" s="34" t="str">
        <f>_xll.SNT.StockInst(P15,"現値")</f>
        <v>=SNT.StockInst(P15,"現値") =&gt; 接続待ち</v>
      </c>
      <c r="U15" s="35" t="str">
        <f>MID(_xll.SNT.StockInst(P15,"現値日時"),12,5)</f>
        <v>ockIn</v>
      </c>
      <c r="W15" s="3">
        <v>6425</v>
      </c>
      <c r="X15" s="43" t="str">
        <f>_xll.SNT.StockInst(W15,"銘柄名称")</f>
        <v>=SNT.StockInst(W15,"銘柄名称") =&gt; 接続待ち</v>
      </c>
      <c r="Y15" s="44"/>
      <c r="Z15" s="26" t="s">
        <v>12</v>
      </c>
      <c r="AA15" s="34" t="str">
        <f>_xll.SNT.StockInst(W15,"現値")</f>
        <v>=SNT.StockInst(W15,"現値") =&gt; 接続待ち</v>
      </c>
      <c r="AB15" s="35" t="str">
        <f>MID(_xll.SNT.StockInst(W15,"現値日時"),12,5)</f>
        <v>ockIn</v>
      </c>
      <c r="AD15" s="3">
        <v>6890</v>
      </c>
      <c r="AE15" s="43" t="str">
        <f>_xll.SNT.StockInst(AD15,"銘柄名称")</f>
        <v>=SNT.StockInst(AD15,"銘柄名称") =&gt; 接続待ち</v>
      </c>
      <c r="AF15" s="44"/>
      <c r="AG15" s="26" t="s">
        <v>12</v>
      </c>
      <c r="AH15" s="34" t="str">
        <f>_xll.SNT.StockInst(AD15,"現値")</f>
        <v>=SNT.StockInst(AD15,"現値") =&gt; 接続待ち</v>
      </c>
      <c r="AI15" s="35" t="str">
        <f>MID(_xll.SNT.StockInst(AD15,"現値日時"),12,5)</f>
        <v>ockIn</v>
      </c>
    </row>
    <row r="16" spans="2:36" ht="20.100000000000001" customHeight="1" x14ac:dyDescent="0.4">
      <c r="B16" s="23" t="s">
        <v>4</v>
      </c>
      <c r="C16" s="24" t="s">
        <v>5</v>
      </c>
      <c r="D16" s="25" t="s">
        <v>6</v>
      </c>
      <c r="E16" s="27" t="s">
        <v>7</v>
      </c>
      <c r="F16" s="42" t="e">
        <f>F15-_xll.SNT.StockInst(B15,"前日終値")</f>
        <v>#VALUE!</v>
      </c>
      <c r="G16" s="31" t="e">
        <f>F16/F15</f>
        <v>#VALUE!</v>
      </c>
      <c r="I16" s="23" t="s">
        <v>4</v>
      </c>
      <c r="J16" s="24" t="s">
        <v>5</v>
      </c>
      <c r="K16" s="25" t="s">
        <v>6</v>
      </c>
      <c r="L16" s="27" t="s">
        <v>7</v>
      </c>
      <c r="M16" s="42" t="e">
        <f>M15-_xll.SNT.StockInst(I15,"前日終値")</f>
        <v>#VALUE!</v>
      </c>
      <c r="N16" s="31" t="e">
        <f>M16/M15</f>
        <v>#VALUE!</v>
      </c>
      <c r="P16" s="23" t="s">
        <v>4</v>
      </c>
      <c r="Q16" s="24" t="s">
        <v>5</v>
      </c>
      <c r="R16" s="25" t="s">
        <v>6</v>
      </c>
      <c r="S16" s="27" t="s">
        <v>7</v>
      </c>
      <c r="T16" s="42" t="e">
        <f>T15-_xll.SNT.StockInst(P15,"前日終値")</f>
        <v>#VALUE!</v>
      </c>
      <c r="U16" s="31" t="e">
        <f>T16/T15</f>
        <v>#VALUE!</v>
      </c>
      <c r="W16" s="23" t="s">
        <v>4</v>
      </c>
      <c r="X16" s="24" t="s">
        <v>5</v>
      </c>
      <c r="Y16" s="25" t="s">
        <v>6</v>
      </c>
      <c r="Z16" s="27" t="s">
        <v>7</v>
      </c>
      <c r="AA16" s="42" t="e">
        <f>AA15-_xll.SNT.StockInst(W15,"前日終値")</f>
        <v>#VALUE!</v>
      </c>
      <c r="AB16" s="31" t="e">
        <f>AA16/AA15</f>
        <v>#VALUE!</v>
      </c>
      <c r="AD16" s="23" t="s">
        <v>4</v>
      </c>
      <c r="AE16" s="24" t="s">
        <v>5</v>
      </c>
      <c r="AF16" s="25" t="s">
        <v>6</v>
      </c>
      <c r="AG16" s="27" t="s">
        <v>7</v>
      </c>
      <c r="AH16" s="42" t="e">
        <f>AH15-_xll.SNT.StockInst(AD15,"前日終値")</f>
        <v>#VALUE!</v>
      </c>
      <c r="AI16" s="31" t="e">
        <f>AH16/AH15</f>
        <v>#VALUE!</v>
      </c>
    </row>
    <row r="17" spans="2:35" ht="20.100000000000001" customHeight="1" x14ac:dyDescent="0.4">
      <c r="B17" s="20" t="str">
        <f>_xll.SNT.StockInst(B15,"売成行数量")</f>
        <v>=SNT.StockInst(B15,"売成行数量") =&gt; 接続待ち</v>
      </c>
      <c r="C17" s="21" t="s">
        <v>11</v>
      </c>
      <c r="D17" s="22" t="str">
        <f>_xll.SNT.StockInst(B15,"買成行数量")</f>
        <v>=SNT.StockInst(B15,"買成行数量") =&gt; 接続待ち</v>
      </c>
      <c r="E17" s="28" t="s">
        <v>0</v>
      </c>
      <c r="F17" s="4" t="str">
        <f>_xll.SNT.StockInst(B15,"始値")</f>
        <v>=SNT.StockInst(B15,"始値") =&gt; 接続待ち</v>
      </c>
      <c r="G17" s="32" t="str">
        <f>MID(_xll.SNT.StockInst(B15,"始値時刻"),12,5)</f>
        <v>ockIn</v>
      </c>
      <c r="I17" s="20" t="str">
        <f>_xll.SNT.StockInst(I15,"売成行数量")</f>
        <v>=SNT.StockInst(I15,"売成行数量") =&gt; 接続待ち</v>
      </c>
      <c r="J17" s="21" t="s">
        <v>11</v>
      </c>
      <c r="K17" s="22" t="str">
        <f>_xll.SNT.StockInst(I15,"買成行数量")</f>
        <v>=SNT.StockInst(I15,"買成行数量") =&gt; 接続待ち</v>
      </c>
      <c r="L17" s="28" t="s">
        <v>0</v>
      </c>
      <c r="M17" s="4" t="str">
        <f>_xll.SNT.StockInst(I15,"始値")</f>
        <v>=SNT.StockInst(I15,"始値") =&gt; 接続待ち</v>
      </c>
      <c r="N17" s="32" t="str">
        <f>MID(_xll.SNT.StockInst(I15,"始値時刻"),12,5)</f>
        <v>ockIn</v>
      </c>
      <c r="P17" s="20" t="str">
        <f>_xll.SNT.StockInst(P15,"売成行数量")</f>
        <v>=SNT.StockInst(P15,"売成行数量") =&gt; 接続待ち</v>
      </c>
      <c r="Q17" s="21" t="s">
        <v>11</v>
      </c>
      <c r="R17" s="22" t="str">
        <f>_xll.SNT.StockInst(P15,"買成行数量")</f>
        <v>=SNT.StockInst(P15,"買成行数量") =&gt; 接続待ち</v>
      </c>
      <c r="S17" s="28" t="s">
        <v>0</v>
      </c>
      <c r="T17" s="4" t="str">
        <f>_xll.SNT.StockInst(P15,"始値")</f>
        <v>=SNT.StockInst(P15,"始値") =&gt; 接続待ち</v>
      </c>
      <c r="U17" s="32" t="str">
        <f>MID(_xll.SNT.StockInst(P15,"始値時刻"),12,5)</f>
        <v>ockIn</v>
      </c>
      <c r="W17" s="20" t="str">
        <f>_xll.SNT.StockInst(W15,"売成行数量")</f>
        <v>=SNT.StockInst(W15,"売成行数量") =&gt; 接続待ち</v>
      </c>
      <c r="X17" s="21" t="s">
        <v>11</v>
      </c>
      <c r="Y17" s="22" t="str">
        <f>_xll.SNT.StockInst(W15,"買成行数量")</f>
        <v>=SNT.StockInst(W15,"買成行数量") =&gt; 接続待ち</v>
      </c>
      <c r="Z17" s="28" t="s">
        <v>0</v>
      </c>
      <c r="AA17" s="4" t="str">
        <f>_xll.SNT.StockInst(W15,"始値")</f>
        <v>=SNT.StockInst(W15,"始値") =&gt; 接続待ち</v>
      </c>
      <c r="AB17" s="32" t="str">
        <f>MID(_xll.SNT.StockInst(W15,"始値時刻"),12,5)</f>
        <v>ockIn</v>
      </c>
      <c r="AD17" s="20" t="str">
        <f>_xll.SNT.StockInst(AD15,"売成行数量")</f>
        <v>=SNT.StockInst(AD15,"売成行数量") =&gt; 接続待ち</v>
      </c>
      <c r="AE17" s="21" t="s">
        <v>11</v>
      </c>
      <c r="AF17" s="22" t="str">
        <f>_xll.SNT.StockInst(AD15,"買成行数量")</f>
        <v>=SNT.StockInst(AD15,"買成行数量") =&gt; 接続待ち</v>
      </c>
      <c r="AG17" s="28" t="s">
        <v>0</v>
      </c>
      <c r="AH17" s="4" t="str">
        <f>_xll.SNT.StockInst(AD15,"始値")</f>
        <v>=SNT.StockInst(AD15,"始値") =&gt; 接続待ち</v>
      </c>
      <c r="AI17" s="32" t="str">
        <f>MID(_xll.SNT.StockInst(AD15,"始値時刻"),12,5)</f>
        <v>ockIn</v>
      </c>
    </row>
    <row r="18" spans="2:35" ht="20.100000000000001" customHeight="1" x14ac:dyDescent="0.4">
      <c r="B18" s="17" t="str">
        <f>_xll.SNT.StockInst(B15,"売気配数量_3本目")</f>
        <v>=SNT.StockInst(B15,"売気配数量_3本目") =&gt; 接続待ち</v>
      </c>
      <c r="C18" s="19" t="str">
        <f>_xll.SNT.StockInst(B15,"売気配価格_3本目")</f>
        <v>=SNT.StockInst(B15,"売気配価格_3本目") =&gt; 接続待ち</v>
      </c>
      <c r="D18" s="10"/>
      <c r="E18" s="28" t="s">
        <v>1</v>
      </c>
      <c r="F18" s="4" t="str">
        <f>_xll.SNT.StockInst(B15,"高値")</f>
        <v>=SNT.StockInst(B15,"高値") =&gt; 接続待ち</v>
      </c>
      <c r="G18" s="32" t="str">
        <f>MID(_xll.SNT.StockInst(B15,"高値時刻"),12,5)</f>
        <v>ockIn</v>
      </c>
      <c r="I18" s="17" t="str">
        <f>_xll.SNT.StockInst(I15,"売気配数量_3本目")</f>
        <v>=SNT.StockInst(I15,"売気配数量_3本目") =&gt; 接続待ち</v>
      </c>
      <c r="J18" s="19" t="str">
        <f>_xll.SNT.StockInst(I15,"売気配価格_3本目")</f>
        <v>=SNT.StockInst(I15,"売気配価格_3本目") =&gt; 接続待ち</v>
      </c>
      <c r="K18" s="10"/>
      <c r="L18" s="28" t="s">
        <v>1</v>
      </c>
      <c r="M18" s="4" t="str">
        <f>_xll.SNT.StockInst(I15,"高値")</f>
        <v>=SNT.StockInst(I15,"高値") =&gt; 接続待ち</v>
      </c>
      <c r="N18" s="32" t="str">
        <f>MID(_xll.SNT.StockInst(I15,"高値時刻"),12,5)</f>
        <v>ockIn</v>
      </c>
      <c r="P18" s="17" t="str">
        <f>_xll.SNT.StockInst(P15,"売気配数量_3本目")</f>
        <v>=SNT.StockInst(P15,"売気配数量_3本目") =&gt; 接続待ち</v>
      </c>
      <c r="Q18" s="19" t="str">
        <f>_xll.SNT.StockInst(P15,"売気配価格_3本目")</f>
        <v>=SNT.StockInst(P15,"売気配価格_3本目") =&gt; 接続待ち</v>
      </c>
      <c r="R18" s="10"/>
      <c r="S18" s="28" t="s">
        <v>1</v>
      </c>
      <c r="T18" s="4" t="str">
        <f>_xll.SNT.StockInst(P15,"高値")</f>
        <v>=SNT.StockInst(P15,"高値") =&gt; 接続待ち</v>
      </c>
      <c r="U18" s="32" t="str">
        <f>MID(_xll.SNT.StockInst(P15,"高値時刻"),12,5)</f>
        <v>ockIn</v>
      </c>
      <c r="W18" s="17" t="str">
        <f>_xll.SNT.StockInst(W15,"売気配数量_3本目")</f>
        <v>=SNT.StockInst(W15,"売気配数量_3本目") =&gt; 接続待ち</v>
      </c>
      <c r="X18" s="19" t="str">
        <f>_xll.SNT.StockInst(W15,"売気配価格_3本目")</f>
        <v>=SNT.StockInst(W15,"売気配価格_3本目") =&gt; 接続待ち</v>
      </c>
      <c r="Y18" s="10"/>
      <c r="Z18" s="28" t="s">
        <v>1</v>
      </c>
      <c r="AA18" s="4" t="str">
        <f>_xll.SNT.StockInst(W15,"高値")</f>
        <v>=SNT.StockInst(W15,"高値") =&gt; 接続待ち</v>
      </c>
      <c r="AB18" s="32" t="str">
        <f>MID(_xll.SNT.StockInst(W15,"高値時刻"),12,5)</f>
        <v>ockIn</v>
      </c>
      <c r="AD18" s="17" t="str">
        <f>_xll.SNT.StockInst(AD15,"売気配数量_3本目")</f>
        <v>=SNT.StockInst(AD15,"売気配数量_3本目") =&gt; 接続待ち</v>
      </c>
      <c r="AE18" s="19" t="str">
        <f>_xll.SNT.StockInst(AD15,"売気配価格_3本目")</f>
        <v>=SNT.StockInst(AD15,"売気配価格_3本目") =&gt; 接続待ち</v>
      </c>
      <c r="AF18" s="10"/>
      <c r="AG18" s="28" t="s">
        <v>1</v>
      </c>
      <c r="AH18" s="4" t="str">
        <f>_xll.SNT.StockInst(AD15,"高値")</f>
        <v>=SNT.StockInst(AD15,"高値") =&gt; 接続待ち</v>
      </c>
      <c r="AI18" s="32" t="str">
        <f>MID(_xll.SNT.StockInst(AD15,"高値時刻"),12,5)</f>
        <v>ockIn</v>
      </c>
    </row>
    <row r="19" spans="2:35" ht="20.100000000000001" customHeight="1" x14ac:dyDescent="0.4">
      <c r="B19" s="15" t="str">
        <f>_xll.SNT.StockInst(B15,"売気配数量_2本目")</f>
        <v>=SNT.StockInst(B15,"売気配数量_2本目") =&gt; 接続待ち</v>
      </c>
      <c r="C19" s="5" t="str">
        <f>_xll.SNT.StockInst(B15,"売気配価格_2本目")</f>
        <v>=SNT.StockInst(B15,"売気配価格_2本目") =&gt; 接続待ち</v>
      </c>
      <c r="D19" s="6"/>
      <c r="E19" s="28" t="s">
        <v>2</v>
      </c>
      <c r="F19" s="4" t="str">
        <f>_xll.SNT.StockInst(B15,"安値")</f>
        <v>=SNT.StockInst(B15,"安値") =&gt; 接続待ち</v>
      </c>
      <c r="G19" s="32" t="str">
        <f>MID(_xll.SNT.StockInst(B15,"安値時刻"),12,5)</f>
        <v>ockIn</v>
      </c>
      <c r="I19" s="15" t="str">
        <f>_xll.SNT.StockInst(I15,"売気配数量_2本目")</f>
        <v>=SNT.StockInst(I15,"売気配数量_2本目") =&gt; 接続待ち</v>
      </c>
      <c r="J19" s="5" t="str">
        <f>_xll.SNT.StockInst(I15,"売気配価格_2本目")</f>
        <v>=SNT.StockInst(I15,"売気配価格_2本目") =&gt; 接続待ち</v>
      </c>
      <c r="K19" s="6"/>
      <c r="L19" s="28" t="s">
        <v>2</v>
      </c>
      <c r="M19" s="4" t="str">
        <f>_xll.SNT.StockInst(I15,"安値")</f>
        <v>=SNT.StockInst(I15,"安値") =&gt; 接続待ち</v>
      </c>
      <c r="N19" s="32" t="str">
        <f>MID(_xll.SNT.StockInst(I15,"安値時刻"),12,5)</f>
        <v>ockIn</v>
      </c>
      <c r="P19" s="15" t="str">
        <f>_xll.SNT.StockInst(P15,"売気配数量_2本目")</f>
        <v>=SNT.StockInst(P15,"売気配数量_2本目") =&gt; 接続待ち</v>
      </c>
      <c r="Q19" s="5" t="str">
        <f>_xll.SNT.StockInst(P15,"売気配価格_2本目")</f>
        <v>=SNT.StockInst(P15,"売気配価格_2本目") =&gt; 接続待ち</v>
      </c>
      <c r="R19" s="6"/>
      <c r="S19" s="28" t="s">
        <v>2</v>
      </c>
      <c r="T19" s="4" t="str">
        <f>_xll.SNT.StockInst(P15,"安値")</f>
        <v>=SNT.StockInst(P15,"安値") =&gt; 接続待ち</v>
      </c>
      <c r="U19" s="32" t="str">
        <f>MID(_xll.SNT.StockInst(P15,"安値時刻"),12,5)</f>
        <v>ockIn</v>
      </c>
      <c r="W19" s="15" t="str">
        <f>_xll.SNT.StockInst(W15,"売気配数量_2本目")</f>
        <v>=SNT.StockInst(W15,"売気配数量_2本目") =&gt; 接続待ち</v>
      </c>
      <c r="X19" s="5" t="str">
        <f>_xll.SNT.StockInst(W15,"売気配価格_2本目")</f>
        <v>=SNT.StockInst(W15,"売気配価格_2本目") =&gt; 接続待ち</v>
      </c>
      <c r="Y19" s="6"/>
      <c r="Z19" s="28" t="s">
        <v>2</v>
      </c>
      <c r="AA19" s="4" t="str">
        <f>_xll.SNT.StockInst(W15,"安値")</f>
        <v>=SNT.StockInst(W15,"安値") =&gt; 接続待ち</v>
      </c>
      <c r="AB19" s="32" t="str">
        <f>MID(_xll.SNT.StockInst(W15,"安値時刻"),12,5)</f>
        <v>ockIn</v>
      </c>
      <c r="AD19" s="15" t="str">
        <f>_xll.SNT.StockInst(AD15,"売気配数量_2本目")</f>
        <v>=SNT.StockInst(AD15,"売気配数量_2本目") =&gt; 接続待ち</v>
      </c>
      <c r="AE19" s="5" t="str">
        <f>_xll.SNT.StockInst(AD15,"売気配価格_2本目")</f>
        <v>=SNT.StockInst(AD15,"売気配価格_2本目") =&gt; 接続待ち</v>
      </c>
      <c r="AF19" s="6"/>
      <c r="AG19" s="28" t="s">
        <v>2</v>
      </c>
      <c r="AH19" s="4" t="str">
        <f>_xll.SNT.StockInst(AD15,"安値")</f>
        <v>=SNT.StockInst(AD15,"安値") =&gt; 接続待ち</v>
      </c>
      <c r="AI19" s="32" t="str">
        <f>MID(_xll.SNT.StockInst(AD15,"安値時刻"),12,5)</f>
        <v>ockIn</v>
      </c>
    </row>
    <row r="20" spans="2:35" ht="20.100000000000001" customHeight="1" x14ac:dyDescent="0.4">
      <c r="B20" s="16" t="str">
        <f>_xll.SNT.StockInst(B15,"売気配数量_1本目")</f>
        <v>=SNT.StockInst(B15,"売気配数量_1本目") =&gt; 接続待ち</v>
      </c>
      <c r="C20" s="7" t="str">
        <f>_xll.SNT.StockInst(B15,"売気配価格_1本目")</f>
        <v>=SNT.StockInst(B15,"売気配価格_1本目") =&gt; 接続待ち</v>
      </c>
      <c r="D20" s="8"/>
      <c r="E20" s="28" t="s">
        <v>8</v>
      </c>
      <c r="F20" s="4" t="str">
        <f>_xll.SNT.StockInst(B15,"前日終値")</f>
        <v>=SNT.StockInst(B15,"前日終値") =&gt; 接続待ち</v>
      </c>
      <c r="G20" s="32"/>
      <c r="I20" s="16" t="str">
        <f>_xll.SNT.StockInst(I15,"売気配数量_1本目")</f>
        <v>=SNT.StockInst(I15,"売気配数量_1本目") =&gt; 接続待ち</v>
      </c>
      <c r="J20" s="7" t="str">
        <f>_xll.SNT.StockInst(I15,"売気配価格_1本目")</f>
        <v>=SNT.StockInst(I15,"売気配価格_1本目") =&gt; 接続待ち</v>
      </c>
      <c r="K20" s="8"/>
      <c r="L20" s="28" t="s">
        <v>8</v>
      </c>
      <c r="M20" s="4" t="str">
        <f>_xll.SNT.StockInst(I15,"前日終値")</f>
        <v>=SNT.StockInst(I15,"前日終値") =&gt; 接続待ち</v>
      </c>
      <c r="N20" s="32"/>
      <c r="P20" s="16" t="str">
        <f>_xll.SNT.StockInst(P15,"売気配数量_1本目")</f>
        <v>=SNT.StockInst(P15,"売気配数量_1本目") =&gt; 接続待ち</v>
      </c>
      <c r="Q20" s="7" t="str">
        <f>_xll.SNT.StockInst(P15,"売気配価格_1本目")</f>
        <v>=SNT.StockInst(P15,"売気配価格_1本目") =&gt; 接続待ち</v>
      </c>
      <c r="R20" s="8"/>
      <c r="S20" s="28" t="s">
        <v>8</v>
      </c>
      <c r="T20" s="4" t="str">
        <f>_xll.SNT.StockInst(P15,"前日終値")</f>
        <v>=SNT.StockInst(P15,"前日終値") =&gt; 接続待ち</v>
      </c>
      <c r="U20" s="32"/>
      <c r="W20" s="16" t="str">
        <f>_xll.SNT.StockInst(W15,"売気配数量_1本目")</f>
        <v>=SNT.StockInst(W15,"売気配数量_1本目") =&gt; 接続待ち</v>
      </c>
      <c r="X20" s="7" t="str">
        <f>_xll.SNT.StockInst(W15,"売気配価格_1本目")</f>
        <v>=SNT.StockInst(W15,"売気配価格_1本目") =&gt; 接続待ち</v>
      </c>
      <c r="Y20" s="8"/>
      <c r="Z20" s="28" t="s">
        <v>8</v>
      </c>
      <c r="AA20" s="4" t="str">
        <f>_xll.SNT.StockInst(W15,"前日終値")</f>
        <v>=SNT.StockInst(W15,"前日終値") =&gt; 接続待ち</v>
      </c>
      <c r="AB20" s="32"/>
      <c r="AD20" s="16" t="str">
        <f>_xll.SNT.StockInst(AD15,"売気配数量_1本目")</f>
        <v>=SNT.StockInst(AD15,"売気配数量_1本目") =&gt; 接続待ち</v>
      </c>
      <c r="AE20" s="7" t="str">
        <f>_xll.SNT.StockInst(AD15,"売気配価格_1本目")</f>
        <v>=SNT.StockInst(AD15,"売気配価格_1本目") =&gt; 接続待ち</v>
      </c>
      <c r="AF20" s="8"/>
      <c r="AG20" s="28" t="s">
        <v>8</v>
      </c>
      <c r="AH20" s="4" t="str">
        <f>_xll.SNT.StockInst(AD15,"前日終値")</f>
        <v>=SNT.StockInst(AD15,"前日終値") =&gt; 接続待ち</v>
      </c>
      <c r="AI20" s="32"/>
    </row>
    <row r="21" spans="2:35" ht="20.100000000000001" customHeight="1" x14ac:dyDescent="0.4">
      <c r="B21" s="17"/>
      <c r="C21" s="9" t="str">
        <f>_xll.SNT.StockInst(B15,"買気配価格_1本目")</f>
        <v>=SNT.StockInst(B15,"買気配価格_1本目") =&gt; 接続待ち</v>
      </c>
      <c r="D21" s="10" t="str">
        <f>_xll.SNT.StockInst(B15,"買気配数量_1本目")</f>
        <v>=SNT.StockInst(B15,"買気配数量_1本目") =&gt; 接続待ち</v>
      </c>
      <c r="E21" s="28" t="s">
        <v>9</v>
      </c>
      <c r="F21" s="11" t="str">
        <f>_xll.SNT.StockInst(B15,"VWAP")</f>
        <v>=SNT.StockInst(B15,"VWAP") =&gt; 接続待ち</v>
      </c>
      <c r="G21" s="32"/>
      <c r="I21" s="17"/>
      <c r="J21" s="9" t="str">
        <f>_xll.SNT.StockInst(I15,"買気配価格_1本目")</f>
        <v>=SNT.StockInst(I15,"買気配価格_1本目") =&gt; 接続待ち</v>
      </c>
      <c r="K21" s="10" t="str">
        <f>_xll.SNT.StockInst(I15,"買気配数量_1本目")</f>
        <v>=SNT.StockInst(I15,"買気配数量_1本目") =&gt; 接続待ち</v>
      </c>
      <c r="L21" s="28" t="s">
        <v>9</v>
      </c>
      <c r="M21" s="11" t="str">
        <f>_xll.SNT.StockInst(I15,"VWAP")</f>
        <v>=SNT.StockInst(I15,"VWAP") =&gt; 接続待ち</v>
      </c>
      <c r="N21" s="32"/>
      <c r="P21" s="17"/>
      <c r="Q21" s="9" t="str">
        <f>_xll.SNT.StockInst(P15,"買気配価格_1本目")</f>
        <v>=SNT.StockInst(P15,"買気配価格_1本目") =&gt; 接続待ち</v>
      </c>
      <c r="R21" s="10" t="str">
        <f>_xll.SNT.StockInst(P15,"買気配数量_1本目")</f>
        <v>=SNT.StockInst(P15,"買気配数量_1本目") =&gt; 接続待ち</v>
      </c>
      <c r="S21" s="28" t="s">
        <v>9</v>
      </c>
      <c r="T21" s="11" t="str">
        <f>_xll.SNT.StockInst(P15,"VWAP")</f>
        <v>=SNT.StockInst(P15,"VWAP") =&gt; 接続待ち</v>
      </c>
      <c r="U21" s="32"/>
      <c r="W21" s="17"/>
      <c r="X21" s="9" t="str">
        <f>_xll.SNT.StockInst(W15,"買気配価格_1本目")</f>
        <v>=SNT.StockInst(W15,"買気配価格_1本目") =&gt; 接続待ち</v>
      </c>
      <c r="Y21" s="10" t="str">
        <f>_xll.SNT.StockInst(W15,"買気配数量_1本目")</f>
        <v>=SNT.StockInst(W15,"買気配数量_1本目") =&gt; 接続待ち</v>
      </c>
      <c r="Z21" s="28" t="s">
        <v>9</v>
      </c>
      <c r="AA21" s="11" t="str">
        <f>_xll.SNT.StockInst(W15,"VWAP")</f>
        <v>=SNT.StockInst(W15,"VWAP") =&gt; 接続待ち</v>
      </c>
      <c r="AB21" s="32"/>
      <c r="AD21" s="17"/>
      <c r="AE21" s="9" t="str">
        <f>_xll.SNT.StockInst(AD15,"買気配価格_1本目")</f>
        <v>=SNT.StockInst(AD15,"買気配価格_1本目") =&gt; 接続待ち</v>
      </c>
      <c r="AF21" s="10" t="str">
        <f>_xll.SNT.StockInst(AD15,"買気配数量_1本目")</f>
        <v>=SNT.StockInst(AD15,"買気配数量_1本目") =&gt; 接続待ち</v>
      </c>
      <c r="AG21" s="28" t="s">
        <v>9</v>
      </c>
      <c r="AH21" s="11" t="str">
        <f>_xll.SNT.StockInst(AD15,"VWAP")</f>
        <v>=SNT.StockInst(AD15,"VWAP") =&gt; 接続待ち</v>
      </c>
      <c r="AI21" s="32"/>
    </row>
    <row r="22" spans="2:35" ht="20.100000000000001" customHeight="1" x14ac:dyDescent="0.4">
      <c r="B22" s="15"/>
      <c r="C22" s="5" t="str">
        <f>_xll.SNT.StockInst(B15,"買気配価格_2本目")</f>
        <v>=SNT.StockInst(B15,"買気配価格_2本目") =&gt; 接続待ち</v>
      </c>
      <c r="D22" s="6" t="str">
        <f>_xll.SNT.StockInst(B15,"買気配数量_2本目")</f>
        <v>=SNT.StockInst(B15,"買気配数量_2本目") =&gt; 接続待ち</v>
      </c>
      <c r="E22" s="29" t="s">
        <v>10</v>
      </c>
      <c r="F22" s="14" t="str">
        <f>_xll.SNT.StockInst(B15,"Tick回数")</f>
        <v>=SNT.StockInst(B15,"Tick回数") =&gt; 接続待ち</v>
      </c>
      <c r="G22" s="33"/>
      <c r="I22" s="15"/>
      <c r="J22" s="5" t="str">
        <f>_xll.SNT.StockInst(I15,"買気配価格_2本目")</f>
        <v>=SNT.StockInst(I15,"買気配価格_2本目") =&gt; 接続待ち</v>
      </c>
      <c r="K22" s="6" t="str">
        <f>_xll.SNT.StockInst(I15,"買気配数量_2本目")</f>
        <v>=SNT.StockInst(I15,"買気配数量_2本目") =&gt; 接続待ち</v>
      </c>
      <c r="L22" s="29" t="s">
        <v>10</v>
      </c>
      <c r="M22" s="14" t="str">
        <f>_xll.SNT.StockInst(I15,"Tick回数")</f>
        <v>=SNT.StockInst(I15,"Tick回数") =&gt; 接続待ち</v>
      </c>
      <c r="N22" s="33"/>
      <c r="P22" s="15"/>
      <c r="Q22" s="5" t="str">
        <f>_xll.SNT.StockInst(P15,"買気配価格_2本目")</f>
        <v>=SNT.StockInst(P15,"買気配価格_2本目") =&gt; 接続待ち</v>
      </c>
      <c r="R22" s="6" t="str">
        <f>_xll.SNT.StockInst(P15,"買気配数量_2本目")</f>
        <v>=SNT.StockInst(P15,"買気配数量_2本目") =&gt; 接続待ち</v>
      </c>
      <c r="S22" s="29" t="s">
        <v>10</v>
      </c>
      <c r="T22" s="14" t="str">
        <f>_xll.SNT.StockInst(P15,"Tick回数")</f>
        <v>=SNT.StockInst(P15,"Tick回数") =&gt; 接続待ち</v>
      </c>
      <c r="U22" s="33"/>
      <c r="W22" s="15"/>
      <c r="X22" s="5" t="str">
        <f>_xll.SNT.StockInst(W15,"買気配価格_2本目")</f>
        <v>=SNT.StockInst(W15,"買気配価格_2本目") =&gt; 接続待ち</v>
      </c>
      <c r="Y22" s="6" t="str">
        <f>_xll.SNT.StockInst(W15,"買気配数量_2本目")</f>
        <v>=SNT.StockInst(W15,"買気配数量_2本目") =&gt; 接続待ち</v>
      </c>
      <c r="Z22" s="29" t="s">
        <v>10</v>
      </c>
      <c r="AA22" s="14" t="str">
        <f>_xll.SNT.StockInst(W15,"Tick回数")</f>
        <v>=SNT.StockInst(W15,"Tick回数") =&gt; 接続待ち</v>
      </c>
      <c r="AB22" s="33"/>
      <c r="AD22" s="15"/>
      <c r="AE22" s="5" t="str">
        <f>_xll.SNT.StockInst(AD15,"買気配価格_2本目")</f>
        <v>=SNT.StockInst(AD15,"買気配価格_2本目") =&gt; 接続待ち</v>
      </c>
      <c r="AF22" s="6" t="str">
        <f>_xll.SNT.StockInst(AD15,"買気配数量_2本目")</f>
        <v>=SNT.StockInst(AD15,"買気配数量_2本目") =&gt; 接続待ち</v>
      </c>
      <c r="AG22" s="29" t="s">
        <v>10</v>
      </c>
      <c r="AH22" s="14" t="str">
        <f>_xll.SNT.StockInst(AD15,"Tick回数")</f>
        <v>=SNT.StockInst(AD15,"Tick回数") =&gt; 接続待ち</v>
      </c>
      <c r="AI22" s="33"/>
    </row>
    <row r="23" spans="2:35" ht="20.100000000000001" customHeight="1" thickBot="1" x14ac:dyDescent="0.45">
      <c r="B23" s="18"/>
      <c r="C23" s="12" t="str">
        <f>_xll.SNT.StockInst(B15,"買気配価格_3本目")</f>
        <v>=SNT.StockInst(B15,"買気配価格_3本目") =&gt; 接続待ち</v>
      </c>
      <c r="D23" s="13" t="str">
        <f>_xll.SNT.StockInst(B15,"買気配数量_3本目")</f>
        <v>=SNT.StockInst(B15,"買気配数量_3本目") =&gt; 接続待ち</v>
      </c>
      <c r="E23" s="30" t="s">
        <v>3</v>
      </c>
      <c r="F23" s="45" t="str">
        <f>_xll.SNT.StockInst(B15,"売買高")</f>
        <v>=SNT.StockInst(B15,"売買高") =&gt; 接続待ち</v>
      </c>
      <c r="G23" s="46"/>
      <c r="I23" s="18"/>
      <c r="J23" s="12" t="str">
        <f>_xll.SNT.StockInst(I15,"買気配価格_3本目")</f>
        <v>=SNT.StockInst(I15,"買気配価格_3本目") =&gt; 接続待ち</v>
      </c>
      <c r="K23" s="13" t="str">
        <f>_xll.SNT.StockInst(I15,"買気配数量_3本目")</f>
        <v>=SNT.StockInst(I15,"買気配数量_3本目") =&gt; 接続待ち</v>
      </c>
      <c r="L23" s="30" t="s">
        <v>3</v>
      </c>
      <c r="M23" s="45" t="str">
        <f>_xll.SNT.StockInst(I15,"売買高")</f>
        <v>=SNT.StockInst(I15,"売買高") =&gt; 接続待ち</v>
      </c>
      <c r="N23" s="46"/>
      <c r="P23" s="18"/>
      <c r="Q23" s="12" t="str">
        <f>_xll.SNT.StockInst(P15,"買気配価格_3本目")</f>
        <v>=SNT.StockInst(P15,"買気配価格_3本目") =&gt; 接続待ち</v>
      </c>
      <c r="R23" s="13" t="str">
        <f>_xll.SNT.StockInst(P15,"買気配数量_3本目")</f>
        <v>=SNT.StockInst(P15,"買気配数量_3本目") =&gt; 接続待ち</v>
      </c>
      <c r="S23" s="30" t="s">
        <v>3</v>
      </c>
      <c r="T23" s="45" t="str">
        <f>_xll.SNT.StockInst(P15,"売買高")</f>
        <v>=SNT.StockInst(P15,"売買高") =&gt; 接続待ち</v>
      </c>
      <c r="U23" s="46"/>
      <c r="W23" s="18"/>
      <c r="X23" s="12" t="str">
        <f>_xll.SNT.StockInst(W15,"買気配価格_3本目")</f>
        <v>=SNT.StockInst(W15,"買気配価格_3本目") =&gt; 接続待ち</v>
      </c>
      <c r="Y23" s="13" t="str">
        <f>_xll.SNT.StockInst(W15,"買気配数量_3本目")</f>
        <v>=SNT.StockInst(W15,"買気配数量_3本目") =&gt; 接続待ち</v>
      </c>
      <c r="Z23" s="30" t="s">
        <v>3</v>
      </c>
      <c r="AA23" s="45" t="str">
        <f>_xll.SNT.StockInst(W15,"売買高")</f>
        <v>=SNT.StockInst(W15,"売買高") =&gt; 接続待ち</v>
      </c>
      <c r="AB23" s="46"/>
      <c r="AD23" s="18"/>
      <c r="AE23" s="12" t="str">
        <f>_xll.SNT.StockInst(AD15,"買気配価格_3本目")</f>
        <v>=SNT.StockInst(AD15,"買気配価格_3本目") =&gt; 接続待ち</v>
      </c>
      <c r="AF23" s="13" t="str">
        <f>_xll.SNT.StockInst(AD15,"買気配数量_3本目")</f>
        <v>=SNT.StockInst(AD15,"買気配数量_3本目") =&gt; 接続待ち</v>
      </c>
      <c r="AG23" s="30" t="s">
        <v>3</v>
      </c>
      <c r="AH23" s="45" t="str">
        <f>_xll.SNT.StockInst(AD15,"売買高")</f>
        <v>=SNT.StockInst(AD15,"売買高") =&gt; 接続待ち</v>
      </c>
      <c r="AI23" s="46"/>
    </row>
    <row r="24" spans="2:35" ht="14.25" thickBot="1" x14ac:dyDescent="0.45"/>
    <row r="25" spans="2:35" ht="30" customHeight="1" thickBot="1" x14ac:dyDescent="0.45">
      <c r="B25" s="3">
        <v>6960</v>
      </c>
      <c r="C25" s="43" t="str">
        <f>_xll.SNT.StockInst(B25,"銘柄名称")</f>
        <v>=SNT.StockInst(B25,"銘柄名称") =&gt; 接続待ち</v>
      </c>
      <c r="D25" s="44"/>
      <c r="E25" s="26" t="s">
        <v>12</v>
      </c>
      <c r="F25" s="34" t="str">
        <f>_xll.SNT.StockInst(B25,"現値")</f>
        <v>=SNT.StockInst(B25,"現値") =&gt; 接続待ち</v>
      </c>
      <c r="G25" s="35" t="str">
        <f>MID(_xll.SNT.StockInst(B25,"現値日時"),12,5)</f>
        <v>ockIn</v>
      </c>
      <c r="I25" s="3">
        <v>7105</v>
      </c>
      <c r="J25" s="43" t="str">
        <f>_xll.SNT.StockInst(I25,"銘柄名称")</f>
        <v>=SNT.StockInst(I25,"銘柄名称") =&gt; 接続待ち</v>
      </c>
      <c r="K25" s="44"/>
      <c r="L25" s="26" t="s">
        <v>12</v>
      </c>
      <c r="M25" s="34" t="str">
        <f>_xll.SNT.StockInst(I25,"現値")</f>
        <v>=SNT.StockInst(I25,"現値") =&gt; 接続待ち</v>
      </c>
      <c r="N25" s="35" t="str">
        <f>MID(_xll.SNT.StockInst(I25,"現値日時"),12,5)</f>
        <v>ockIn</v>
      </c>
      <c r="P25" s="3">
        <v>7163</v>
      </c>
      <c r="Q25" s="43" t="str">
        <f>_xll.SNT.StockInst(P25,"銘柄名称")</f>
        <v>=SNT.StockInst(P25,"銘柄名称") =&gt; 接続待ち</v>
      </c>
      <c r="R25" s="44"/>
      <c r="S25" s="26" t="s">
        <v>12</v>
      </c>
      <c r="T25" s="34" t="str">
        <f>_xll.SNT.StockInst(P25,"現値")</f>
        <v>=SNT.StockInst(P25,"現値") =&gt; 接続待ち</v>
      </c>
      <c r="U25" s="35" t="str">
        <f>MID(_xll.SNT.StockInst(P25,"現値日時"),12,5)</f>
        <v>ockIn</v>
      </c>
      <c r="W25" s="3">
        <v>7412</v>
      </c>
      <c r="X25" s="43" t="str">
        <f>_xll.SNT.StockInst(W25,"銘柄名称")</f>
        <v>=SNT.StockInst(W25,"銘柄名称") =&gt; 接続待ち</v>
      </c>
      <c r="Y25" s="44"/>
      <c r="Z25" s="26" t="s">
        <v>12</v>
      </c>
      <c r="AA25" s="34" t="str">
        <f>_xll.SNT.StockInst(W25,"現値")</f>
        <v>=SNT.StockInst(W25,"現値") =&gt; 接続待ち</v>
      </c>
      <c r="AB25" s="35" t="str">
        <f>MID(_xll.SNT.StockInst(W25,"現値日時"),12,5)</f>
        <v>ockIn</v>
      </c>
      <c r="AD25" s="3">
        <v>7451</v>
      </c>
      <c r="AE25" s="43" t="str">
        <f>_xll.SNT.StockInst(AD25,"銘柄名称")</f>
        <v>=SNT.StockInst(AD25,"銘柄名称") =&gt; 接続待ち</v>
      </c>
      <c r="AF25" s="44"/>
      <c r="AG25" s="26" t="s">
        <v>12</v>
      </c>
      <c r="AH25" s="34" t="str">
        <f>_xll.SNT.StockInst(AD25,"現値")</f>
        <v>=SNT.StockInst(AD25,"現値") =&gt; 接続待ち</v>
      </c>
      <c r="AI25" s="35" t="str">
        <f>MID(_xll.SNT.StockInst(AD25,"現値日時"),12,5)</f>
        <v>ockIn</v>
      </c>
    </row>
    <row r="26" spans="2:35" ht="20.100000000000001" customHeight="1" x14ac:dyDescent="0.4">
      <c r="B26" s="23" t="s">
        <v>4</v>
      </c>
      <c r="C26" s="24" t="s">
        <v>5</v>
      </c>
      <c r="D26" s="25" t="s">
        <v>6</v>
      </c>
      <c r="E26" s="27" t="s">
        <v>7</v>
      </c>
      <c r="F26" s="42" t="e">
        <f>F25-_xll.SNT.StockInst(B25,"前日終値")</f>
        <v>#VALUE!</v>
      </c>
      <c r="G26" s="31" t="e">
        <f>F26/F25</f>
        <v>#VALUE!</v>
      </c>
      <c r="I26" s="23" t="s">
        <v>4</v>
      </c>
      <c r="J26" s="24" t="s">
        <v>5</v>
      </c>
      <c r="K26" s="25" t="s">
        <v>6</v>
      </c>
      <c r="L26" s="27" t="s">
        <v>7</v>
      </c>
      <c r="M26" s="42" t="e">
        <f>M25-_xll.SNT.StockInst(I25,"前日終値")</f>
        <v>#VALUE!</v>
      </c>
      <c r="N26" s="31" t="e">
        <f>M26/M25</f>
        <v>#VALUE!</v>
      </c>
      <c r="P26" s="23" t="s">
        <v>4</v>
      </c>
      <c r="Q26" s="24" t="s">
        <v>5</v>
      </c>
      <c r="R26" s="25" t="s">
        <v>6</v>
      </c>
      <c r="S26" s="27" t="s">
        <v>7</v>
      </c>
      <c r="T26" s="42" t="e">
        <f>T25-_xll.SNT.StockInst(P25,"前日終値")</f>
        <v>#VALUE!</v>
      </c>
      <c r="U26" s="31" t="e">
        <f>T26/T25</f>
        <v>#VALUE!</v>
      </c>
      <c r="W26" s="23" t="s">
        <v>4</v>
      </c>
      <c r="X26" s="24" t="s">
        <v>5</v>
      </c>
      <c r="Y26" s="25" t="s">
        <v>6</v>
      </c>
      <c r="Z26" s="27" t="s">
        <v>7</v>
      </c>
      <c r="AA26" s="42" t="e">
        <f>AA25-_xll.SNT.StockInst(W25,"前日終値")</f>
        <v>#VALUE!</v>
      </c>
      <c r="AB26" s="31" t="e">
        <f>AA26/AA25</f>
        <v>#VALUE!</v>
      </c>
      <c r="AD26" s="23" t="s">
        <v>4</v>
      </c>
      <c r="AE26" s="24" t="s">
        <v>5</v>
      </c>
      <c r="AF26" s="25" t="s">
        <v>6</v>
      </c>
      <c r="AG26" s="27" t="s">
        <v>7</v>
      </c>
      <c r="AH26" s="42" t="e">
        <f>AH25-_xll.SNT.StockInst(AD25,"前日終値")</f>
        <v>#VALUE!</v>
      </c>
      <c r="AI26" s="31" t="e">
        <f>AH26/AH25</f>
        <v>#VALUE!</v>
      </c>
    </row>
    <row r="27" spans="2:35" ht="20.100000000000001" customHeight="1" x14ac:dyDescent="0.4">
      <c r="B27" s="20" t="str">
        <f>_xll.SNT.StockInst(B25,"売成行数量")</f>
        <v>=SNT.StockInst(B25,"売成行数量") =&gt; 接続待ち</v>
      </c>
      <c r="C27" s="21" t="s">
        <v>11</v>
      </c>
      <c r="D27" s="22" t="str">
        <f>_xll.SNT.StockInst(B25,"買成行数量")</f>
        <v>=SNT.StockInst(B25,"買成行数量") =&gt; 接続待ち</v>
      </c>
      <c r="E27" s="28" t="s">
        <v>0</v>
      </c>
      <c r="F27" s="4" t="str">
        <f>_xll.SNT.StockInst(B25,"始値")</f>
        <v>=SNT.StockInst(B25,"始値") =&gt; 接続待ち</v>
      </c>
      <c r="G27" s="32" t="str">
        <f>MID(_xll.SNT.StockInst(B25,"始値時刻"),12,5)</f>
        <v>ockIn</v>
      </c>
      <c r="I27" s="20" t="str">
        <f>_xll.SNT.StockInst(I25,"売成行数量")</f>
        <v>=SNT.StockInst(I25,"売成行数量") =&gt; 接続待ち</v>
      </c>
      <c r="J27" s="21" t="s">
        <v>11</v>
      </c>
      <c r="K27" s="22" t="str">
        <f>_xll.SNT.StockInst(I25,"買成行数量")</f>
        <v>=SNT.StockInst(I25,"買成行数量") =&gt; 接続待ち</v>
      </c>
      <c r="L27" s="28" t="s">
        <v>0</v>
      </c>
      <c r="M27" s="4" t="str">
        <f>_xll.SNT.StockInst(I25,"始値")</f>
        <v>=SNT.StockInst(I25,"始値") =&gt; 接続待ち</v>
      </c>
      <c r="N27" s="32" t="str">
        <f>MID(_xll.SNT.StockInst(I25,"始値時刻"),12,5)</f>
        <v>ockIn</v>
      </c>
      <c r="P27" s="20" t="str">
        <f>_xll.SNT.StockInst(P25,"売成行数量")</f>
        <v>=SNT.StockInst(P25,"売成行数量") =&gt; 接続待ち</v>
      </c>
      <c r="Q27" s="21" t="s">
        <v>11</v>
      </c>
      <c r="R27" s="22" t="str">
        <f>_xll.SNT.StockInst(P25,"買成行数量")</f>
        <v>=SNT.StockInst(P25,"買成行数量") =&gt; 接続待ち</v>
      </c>
      <c r="S27" s="28" t="s">
        <v>0</v>
      </c>
      <c r="T27" s="4" t="str">
        <f>_xll.SNT.StockInst(P25,"始値")</f>
        <v>=SNT.StockInst(P25,"始値") =&gt; 接続待ち</v>
      </c>
      <c r="U27" s="32" t="str">
        <f>MID(_xll.SNT.StockInst(P25,"始値時刻"),12,5)</f>
        <v>ockIn</v>
      </c>
      <c r="W27" s="20" t="str">
        <f>_xll.SNT.StockInst(W25,"売成行数量")</f>
        <v>=SNT.StockInst(W25,"売成行数量") =&gt; 接続待ち</v>
      </c>
      <c r="X27" s="21" t="s">
        <v>11</v>
      </c>
      <c r="Y27" s="22" t="str">
        <f>_xll.SNT.StockInst(W25,"買成行数量")</f>
        <v>=SNT.StockInst(W25,"買成行数量") =&gt; 接続待ち</v>
      </c>
      <c r="Z27" s="28" t="s">
        <v>0</v>
      </c>
      <c r="AA27" s="4" t="str">
        <f>_xll.SNT.StockInst(W25,"始値")</f>
        <v>=SNT.StockInst(W25,"始値") =&gt; 接続待ち</v>
      </c>
      <c r="AB27" s="32" t="str">
        <f>MID(_xll.SNT.StockInst(W25,"始値時刻"),12,5)</f>
        <v>ockIn</v>
      </c>
      <c r="AD27" s="20" t="str">
        <f>_xll.SNT.StockInst(AD25,"売成行数量")</f>
        <v>=SNT.StockInst(AD25,"売成行数量") =&gt; 接続待ち</v>
      </c>
      <c r="AE27" s="21" t="s">
        <v>11</v>
      </c>
      <c r="AF27" s="22" t="str">
        <f>_xll.SNT.StockInst(AD25,"買成行数量")</f>
        <v>=SNT.StockInst(AD25,"買成行数量") =&gt; 接続待ち</v>
      </c>
      <c r="AG27" s="28" t="s">
        <v>0</v>
      </c>
      <c r="AH27" s="4" t="str">
        <f>_xll.SNT.StockInst(AD25,"始値")</f>
        <v>=SNT.StockInst(AD25,"始値") =&gt; 接続待ち</v>
      </c>
      <c r="AI27" s="32" t="str">
        <f>MID(_xll.SNT.StockInst(AD25,"始値時刻"),12,5)</f>
        <v>ockIn</v>
      </c>
    </row>
    <row r="28" spans="2:35" ht="20.100000000000001" customHeight="1" x14ac:dyDescent="0.4">
      <c r="B28" s="17" t="str">
        <f>_xll.SNT.StockInst(B25,"売気配数量_3本目")</f>
        <v>=SNT.StockInst(B25,"売気配数量_3本目") =&gt; 接続待ち</v>
      </c>
      <c r="C28" s="19" t="str">
        <f>_xll.SNT.StockInst(B25,"売気配価格_3本目")</f>
        <v>=SNT.StockInst(B25,"売気配価格_3本目") =&gt; 接続待ち</v>
      </c>
      <c r="D28" s="10"/>
      <c r="E28" s="28" t="s">
        <v>1</v>
      </c>
      <c r="F28" s="4" t="str">
        <f>_xll.SNT.StockInst(B25,"高値")</f>
        <v>=SNT.StockInst(B25,"高値") =&gt; 接続待ち</v>
      </c>
      <c r="G28" s="32" t="str">
        <f>MID(_xll.SNT.StockInst(B25,"高値時刻"),12,5)</f>
        <v>ockIn</v>
      </c>
      <c r="I28" s="17" t="str">
        <f>_xll.SNT.StockInst(I25,"売気配数量_3本目")</f>
        <v>=SNT.StockInst(I25,"売気配数量_3本目") =&gt; 接続待ち</v>
      </c>
      <c r="J28" s="19" t="str">
        <f>_xll.SNT.StockInst(I25,"売気配価格_3本目")</f>
        <v>=SNT.StockInst(I25,"売気配価格_3本目") =&gt; 接続待ち</v>
      </c>
      <c r="K28" s="10"/>
      <c r="L28" s="28" t="s">
        <v>1</v>
      </c>
      <c r="M28" s="4" t="str">
        <f>_xll.SNT.StockInst(I25,"高値")</f>
        <v>=SNT.StockInst(I25,"高値") =&gt; 接続待ち</v>
      </c>
      <c r="N28" s="32" t="str">
        <f>MID(_xll.SNT.StockInst(I25,"高値時刻"),12,5)</f>
        <v>ockIn</v>
      </c>
      <c r="P28" s="17" t="str">
        <f>_xll.SNT.StockInst(P25,"売気配数量_3本目")</f>
        <v>=SNT.StockInst(P25,"売気配数量_3本目") =&gt; 接続待ち</v>
      </c>
      <c r="Q28" s="19" t="str">
        <f>_xll.SNT.StockInst(P25,"売気配価格_3本目")</f>
        <v>=SNT.StockInst(P25,"売気配価格_3本目") =&gt; 接続待ち</v>
      </c>
      <c r="R28" s="10"/>
      <c r="S28" s="28" t="s">
        <v>1</v>
      </c>
      <c r="T28" s="4" t="str">
        <f>_xll.SNT.StockInst(P25,"高値")</f>
        <v>=SNT.StockInst(P25,"高値") =&gt; 接続待ち</v>
      </c>
      <c r="U28" s="32" t="str">
        <f>MID(_xll.SNT.StockInst(P25,"高値時刻"),12,5)</f>
        <v>ockIn</v>
      </c>
      <c r="W28" s="17" t="str">
        <f>_xll.SNT.StockInst(W25,"売気配数量_3本目")</f>
        <v>=SNT.StockInst(W25,"売気配数量_3本目") =&gt; 接続待ち</v>
      </c>
      <c r="X28" s="19" t="str">
        <f>_xll.SNT.StockInst(W25,"売気配価格_3本目")</f>
        <v>=SNT.StockInst(W25,"売気配価格_3本目") =&gt; 接続待ち</v>
      </c>
      <c r="Y28" s="10"/>
      <c r="Z28" s="28" t="s">
        <v>1</v>
      </c>
      <c r="AA28" s="4" t="str">
        <f>_xll.SNT.StockInst(W25,"高値")</f>
        <v>=SNT.StockInst(W25,"高値") =&gt; 接続待ち</v>
      </c>
      <c r="AB28" s="32" t="str">
        <f>MID(_xll.SNT.StockInst(W25,"高値時刻"),12,5)</f>
        <v>ockIn</v>
      </c>
      <c r="AD28" s="17" t="str">
        <f>_xll.SNT.StockInst(AD25,"売気配数量_3本目")</f>
        <v>=SNT.StockInst(AD25,"売気配数量_3本目") =&gt; 接続待ち</v>
      </c>
      <c r="AE28" s="19" t="str">
        <f>_xll.SNT.StockInst(AD25,"売気配価格_3本目")</f>
        <v>=SNT.StockInst(AD25,"売気配価格_3本目") =&gt; 接続待ち</v>
      </c>
      <c r="AF28" s="10"/>
      <c r="AG28" s="28" t="s">
        <v>1</v>
      </c>
      <c r="AH28" s="4" t="str">
        <f>_xll.SNT.StockInst(AD25,"高値")</f>
        <v>=SNT.StockInst(AD25,"高値") =&gt; 接続待ち</v>
      </c>
      <c r="AI28" s="32" t="str">
        <f>MID(_xll.SNT.StockInst(AD25,"高値時刻"),12,5)</f>
        <v>ockIn</v>
      </c>
    </row>
    <row r="29" spans="2:35" ht="20.100000000000001" customHeight="1" x14ac:dyDescent="0.4">
      <c r="B29" s="15" t="str">
        <f>_xll.SNT.StockInst(B25,"売気配数量_2本目")</f>
        <v>=SNT.StockInst(B25,"売気配数量_2本目") =&gt; 接続待ち</v>
      </c>
      <c r="C29" s="5" t="str">
        <f>_xll.SNT.StockInst(B25,"売気配価格_2本目")</f>
        <v>=SNT.StockInst(B25,"売気配価格_2本目") =&gt; 接続待ち</v>
      </c>
      <c r="D29" s="6"/>
      <c r="E29" s="28" t="s">
        <v>2</v>
      </c>
      <c r="F29" s="4" t="str">
        <f>_xll.SNT.StockInst(B25,"安値")</f>
        <v>=SNT.StockInst(B25,"安値") =&gt; 接続待ち</v>
      </c>
      <c r="G29" s="32" t="str">
        <f>MID(_xll.SNT.StockInst(B25,"安値時刻"),12,5)</f>
        <v>ockIn</v>
      </c>
      <c r="I29" s="15" t="str">
        <f>_xll.SNT.StockInst(I25,"売気配数量_2本目")</f>
        <v>=SNT.StockInst(I25,"売気配数量_2本目") =&gt; 接続待ち</v>
      </c>
      <c r="J29" s="5" t="str">
        <f>_xll.SNT.StockInst(I25,"売気配価格_2本目")</f>
        <v>=SNT.StockInst(I25,"売気配価格_2本目") =&gt; 接続待ち</v>
      </c>
      <c r="K29" s="6"/>
      <c r="L29" s="28" t="s">
        <v>2</v>
      </c>
      <c r="M29" s="4" t="str">
        <f>_xll.SNT.StockInst(I25,"安値")</f>
        <v>=SNT.StockInst(I25,"安値") =&gt; 接続待ち</v>
      </c>
      <c r="N29" s="32" t="str">
        <f>MID(_xll.SNT.StockInst(I25,"安値時刻"),12,5)</f>
        <v>ockIn</v>
      </c>
      <c r="P29" s="15" t="str">
        <f>_xll.SNT.StockInst(P25,"売気配数量_2本目")</f>
        <v>=SNT.StockInst(P25,"売気配数量_2本目") =&gt; 接続待ち</v>
      </c>
      <c r="Q29" s="5" t="str">
        <f>_xll.SNT.StockInst(P25,"売気配価格_2本目")</f>
        <v>=SNT.StockInst(P25,"売気配価格_2本目") =&gt; 接続待ち</v>
      </c>
      <c r="R29" s="6"/>
      <c r="S29" s="28" t="s">
        <v>2</v>
      </c>
      <c r="T29" s="4" t="str">
        <f>_xll.SNT.StockInst(P25,"安値")</f>
        <v>=SNT.StockInst(P25,"安値") =&gt; 接続待ち</v>
      </c>
      <c r="U29" s="32" t="str">
        <f>MID(_xll.SNT.StockInst(P25,"安値時刻"),12,5)</f>
        <v>ockIn</v>
      </c>
      <c r="W29" s="15" t="str">
        <f>_xll.SNT.StockInst(W25,"売気配数量_2本目")</f>
        <v>=SNT.StockInst(W25,"売気配数量_2本目") =&gt; 接続待ち</v>
      </c>
      <c r="X29" s="5" t="str">
        <f>_xll.SNT.StockInst(W25,"売気配価格_2本目")</f>
        <v>=SNT.StockInst(W25,"売気配価格_2本目") =&gt; 接続待ち</v>
      </c>
      <c r="Y29" s="6"/>
      <c r="Z29" s="28" t="s">
        <v>2</v>
      </c>
      <c r="AA29" s="4" t="str">
        <f>_xll.SNT.StockInst(W25,"安値")</f>
        <v>=SNT.StockInst(W25,"安値") =&gt; 接続待ち</v>
      </c>
      <c r="AB29" s="32" t="str">
        <f>MID(_xll.SNT.StockInst(W25,"安値時刻"),12,5)</f>
        <v>ockIn</v>
      </c>
      <c r="AD29" s="15" t="str">
        <f>_xll.SNT.StockInst(AD25,"売気配数量_2本目")</f>
        <v>=SNT.StockInst(AD25,"売気配数量_2本目") =&gt; 接続待ち</v>
      </c>
      <c r="AE29" s="5" t="str">
        <f>_xll.SNT.StockInst(AD25,"売気配価格_2本目")</f>
        <v>=SNT.StockInst(AD25,"売気配価格_2本目") =&gt; 接続待ち</v>
      </c>
      <c r="AF29" s="6"/>
      <c r="AG29" s="28" t="s">
        <v>2</v>
      </c>
      <c r="AH29" s="4" t="str">
        <f>_xll.SNT.StockInst(AD25,"安値")</f>
        <v>=SNT.StockInst(AD25,"安値") =&gt; 接続待ち</v>
      </c>
      <c r="AI29" s="32" t="str">
        <f>MID(_xll.SNT.StockInst(AD25,"安値時刻"),12,5)</f>
        <v>ockIn</v>
      </c>
    </row>
    <row r="30" spans="2:35" ht="20.100000000000001" customHeight="1" x14ac:dyDescent="0.4">
      <c r="B30" s="16" t="str">
        <f>_xll.SNT.StockInst(B25,"売気配数量_1本目")</f>
        <v>=SNT.StockInst(B25,"売気配数量_1本目") =&gt; 接続待ち</v>
      </c>
      <c r="C30" s="7" t="str">
        <f>_xll.SNT.StockInst(B25,"売気配価格_1本目")</f>
        <v>=SNT.StockInst(B25,"売気配価格_1本目") =&gt; 接続待ち</v>
      </c>
      <c r="D30" s="8"/>
      <c r="E30" s="28" t="s">
        <v>8</v>
      </c>
      <c r="F30" s="4" t="str">
        <f>_xll.SNT.StockInst(B25,"前日終値")</f>
        <v>=SNT.StockInst(B25,"前日終値") =&gt; 接続待ち</v>
      </c>
      <c r="G30" s="32"/>
      <c r="I30" s="16" t="str">
        <f>_xll.SNT.StockInst(I25,"売気配数量_1本目")</f>
        <v>=SNT.StockInst(I25,"売気配数量_1本目") =&gt; 接続待ち</v>
      </c>
      <c r="J30" s="7" t="str">
        <f>_xll.SNT.StockInst(I25,"売気配価格_1本目")</f>
        <v>=SNT.StockInst(I25,"売気配価格_1本目") =&gt; 接続待ち</v>
      </c>
      <c r="K30" s="8"/>
      <c r="L30" s="28" t="s">
        <v>8</v>
      </c>
      <c r="M30" s="4" t="str">
        <f>_xll.SNT.StockInst(I25,"前日終値")</f>
        <v>=SNT.StockInst(I25,"前日終値") =&gt; 接続待ち</v>
      </c>
      <c r="N30" s="32"/>
      <c r="P30" s="16" t="str">
        <f>_xll.SNT.StockInst(P25,"売気配数量_1本目")</f>
        <v>=SNT.StockInst(P25,"売気配数量_1本目") =&gt; 接続待ち</v>
      </c>
      <c r="Q30" s="7" t="str">
        <f>_xll.SNT.StockInst(P25,"売気配価格_1本目")</f>
        <v>=SNT.StockInst(P25,"売気配価格_1本目") =&gt; 接続待ち</v>
      </c>
      <c r="R30" s="8"/>
      <c r="S30" s="28" t="s">
        <v>8</v>
      </c>
      <c r="T30" s="4" t="str">
        <f>_xll.SNT.StockInst(P25,"前日終値")</f>
        <v>=SNT.StockInst(P25,"前日終値") =&gt; 接続待ち</v>
      </c>
      <c r="U30" s="32"/>
      <c r="W30" s="16" t="str">
        <f>_xll.SNT.StockInst(W25,"売気配数量_1本目")</f>
        <v>=SNT.StockInst(W25,"売気配数量_1本目") =&gt; 接続待ち</v>
      </c>
      <c r="X30" s="7" t="str">
        <f>_xll.SNT.StockInst(W25,"売気配価格_1本目")</f>
        <v>=SNT.StockInst(W25,"売気配価格_1本目") =&gt; 接続待ち</v>
      </c>
      <c r="Y30" s="8"/>
      <c r="Z30" s="28" t="s">
        <v>8</v>
      </c>
      <c r="AA30" s="4" t="str">
        <f>_xll.SNT.StockInst(W25,"前日終値")</f>
        <v>=SNT.StockInst(W25,"前日終値") =&gt; 接続待ち</v>
      </c>
      <c r="AB30" s="32"/>
      <c r="AD30" s="16" t="str">
        <f>_xll.SNT.StockInst(AD25,"売気配数量_1本目")</f>
        <v>=SNT.StockInst(AD25,"売気配数量_1本目") =&gt; 接続待ち</v>
      </c>
      <c r="AE30" s="7" t="str">
        <f>_xll.SNT.StockInst(AD25,"売気配価格_1本目")</f>
        <v>=SNT.StockInst(AD25,"売気配価格_1本目") =&gt; 接続待ち</v>
      </c>
      <c r="AF30" s="8"/>
      <c r="AG30" s="28" t="s">
        <v>8</v>
      </c>
      <c r="AH30" s="4" t="str">
        <f>_xll.SNT.StockInst(AD25,"前日終値")</f>
        <v>=SNT.StockInst(AD25,"前日終値") =&gt; 接続待ち</v>
      </c>
      <c r="AI30" s="32"/>
    </row>
    <row r="31" spans="2:35" ht="20.100000000000001" customHeight="1" x14ac:dyDescent="0.4">
      <c r="B31" s="17"/>
      <c r="C31" s="9" t="str">
        <f>_xll.SNT.StockInst(B25,"買気配価格_1本目")</f>
        <v>=SNT.StockInst(B25,"買気配価格_1本目") =&gt; 接続待ち</v>
      </c>
      <c r="D31" s="10" t="str">
        <f>_xll.SNT.StockInst(B25,"買気配数量_1本目")</f>
        <v>=SNT.StockInst(B25,"買気配数量_1本目") =&gt; 接続待ち</v>
      </c>
      <c r="E31" s="28" t="s">
        <v>9</v>
      </c>
      <c r="F31" s="11" t="str">
        <f>_xll.SNT.StockInst(B25,"VWAP")</f>
        <v>=SNT.StockInst(B25,"VWAP") =&gt; 接続待ち</v>
      </c>
      <c r="G31" s="32"/>
      <c r="I31" s="17"/>
      <c r="J31" s="9" t="str">
        <f>_xll.SNT.StockInst(I25,"買気配価格_1本目")</f>
        <v>=SNT.StockInst(I25,"買気配価格_1本目") =&gt; 接続待ち</v>
      </c>
      <c r="K31" s="10" t="str">
        <f>_xll.SNT.StockInst(I25,"買気配数量_1本目")</f>
        <v>=SNT.StockInst(I25,"買気配数量_1本目") =&gt; 接続待ち</v>
      </c>
      <c r="L31" s="28" t="s">
        <v>9</v>
      </c>
      <c r="M31" s="11" t="str">
        <f>_xll.SNT.StockInst(I25,"VWAP")</f>
        <v>=SNT.StockInst(I25,"VWAP") =&gt; 接続待ち</v>
      </c>
      <c r="N31" s="32"/>
      <c r="P31" s="17"/>
      <c r="Q31" s="9" t="str">
        <f>_xll.SNT.StockInst(P25,"買気配価格_1本目")</f>
        <v>=SNT.StockInst(P25,"買気配価格_1本目") =&gt; 接続待ち</v>
      </c>
      <c r="R31" s="10" t="str">
        <f>_xll.SNT.StockInst(P25,"買気配数量_1本目")</f>
        <v>=SNT.StockInst(P25,"買気配数量_1本目") =&gt; 接続待ち</v>
      </c>
      <c r="S31" s="28" t="s">
        <v>9</v>
      </c>
      <c r="T31" s="11" t="str">
        <f>_xll.SNT.StockInst(P25,"VWAP")</f>
        <v>=SNT.StockInst(P25,"VWAP") =&gt; 接続待ち</v>
      </c>
      <c r="U31" s="32"/>
      <c r="W31" s="17"/>
      <c r="X31" s="9" t="str">
        <f>_xll.SNT.StockInst(W25,"買気配価格_1本目")</f>
        <v>=SNT.StockInst(W25,"買気配価格_1本目") =&gt; 接続待ち</v>
      </c>
      <c r="Y31" s="10" t="str">
        <f>_xll.SNT.StockInst(W25,"買気配数量_1本目")</f>
        <v>=SNT.StockInst(W25,"買気配数量_1本目") =&gt; 接続待ち</v>
      </c>
      <c r="Z31" s="28" t="s">
        <v>9</v>
      </c>
      <c r="AA31" s="11" t="str">
        <f>_xll.SNT.StockInst(W25,"VWAP")</f>
        <v>=SNT.StockInst(W25,"VWAP") =&gt; 接続待ち</v>
      </c>
      <c r="AB31" s="32"/>
      <c r="AD31" s="17"/>
      <c r="AE31" s="9" t="str">
        <f>_xll.SNT.StockInst(AD25,"買気配価格_1本目")</f>
        <v>=SNT.StockInst(AD25,"買気配価格_1本目") =&gt; 接続待ち</v>
      </c>
      <c r="AF31" s="10" t="str">
        <f>_xll.SNT.StockInst(AD25,"買気配数量_1本目")</f>
        <v>=SNT.StockInst(AD25,"買気配数量_1本目") =&gt; 接続待ち</v>
      </c>
      <c r="AG31" s="28" t="s">
        <v>9</v>
      </c>
      <c r="AH31" s="11" t="str">
        <f>_xll.SNT.StockInst(AD25,"VWAP")</f>
        <v>=SNT.StockInst(AD25,"VWAP") =&gt; 接続待ち</v>
      </c>
      <c r="AI31" s="32"/>
    </row>
    <row r="32" spans="2:35" ht="20.100000000000001" customHeight="1" x14ac:dyDescent="0.4">
      <c r="B32" s="15"/>
      <c r="C32" s="5" t="str">
        <f>_xll.SNT.StockInst(B25,"買気配価格_2本目")</f>
        <v>=SNT.StockInst(B25,"買気配価格_2本目") =&gt; 接続待ち</v>
      </c>
      <c r="D32" s="6" t="str">
        <f>_xll.SNT.StockInst(B25,"買気配数量_2本目")</f>
        <v>=SNT.StockInst(B25,"買気配数量_2本目") =&gt; 接続待ち</v>
      </c>
      <c r="E32" s="29" t="s">
        <v>10</v>
      </c>
      <c r="F32" s="14" t="str">
        <f>_xll.SNT.StockInst(B25,"Tick回数")</f>
        <v>=SNT.StockInst(B25,"Tick回数") =&gt; 接続待ち</v>
      </c>
      <c r="G32" s="33"/>
      <c r="I32" s="15"/>
      <c r="J32" s="5" t="str">
        <f>_xll.SNT.StockInst(I25,"買気配価格_2本目")</f>
        <v>=SNT.StockInst(I25,"買気配価格_2本目") =&gt; 接続待ち</v>
      </c>
      <c r="K32" s="6" t="str">
        <f>_xll.SNT.StockInst(I25,"買気配数量_2本目")</f>
        <v>=SNT.StockInst(I25,"買気配数量_2本目") =&gt; 接続待ち</v>
      </c>
      <c r="L32" s="29" t="s">
        <v>10</v>
      </c>
      <c r="M32" s="14" t="str">
        <f>_xll.SNT.StockInst(I25,"Tick回数")</f>
        <v>=SNT.StockInst(I25,"Tick回数") =&gt; 接続待ち</v>
      </c>
      <c r="N32" s="33"/>
      <c r="P32" s="15"/>
      <c r="Q32" s="5" t="str">
        <f>_xll.SNT.StockInst(P25,"買気配価格_2本目")</f>
        <v>=SNT.StockInst(P25,"買気配価格_2本目") =&gt; 接続待ち</v>
      </c>
      <c r="R32" s="6" t="str">
        <f>_xll.SNT.StockInst(P25,"買気配数量_2本目")</f>
        <v>=SNT.StockInst(P25,"買気配数量_2本目") =&gt; 接続待ち</v>
      </c>
      <c r="S32" s="29" t="s">
        <v>10</v>
      </c>
      <c r="T32" s="14" t="str">
        <f>_xll.SNT.StockInst(P25,"Tick回数")</f>
        <v>=SNT.StockInst(P25,"Tick回数") =&gt; 接続待ち</v>
      </c>
      <c r="U32" s="33"/>
      <c r="W32" s="15"/>
      <c r="X32" s="5" t="str">
        <f>_xll.SNT.StockInst(W25,"買気配価格_2本目")</f>
        <v>=SNT.StockInst(W25,"買気配価格_2本目") =&gt; 接続待ち</v>
      </c>
      <c r="Y32" s="6" t="str">
        <f>_xll.SNT.StockInst(W25,"買気配数量_2本目")</f>
        <v>=SNT.StockInst(W25,"買気配数量_2本目") =&gt; 接続待ち</v>
      </c>
      <c r="Z32" s="29" t="s">
        <v>10</v>
      </c>
      <c r="AA32" s="14" t="str">
        <f>_xll.SNT.StockInst(W25,"Tick回数")</f>
        <v>=SNT.StockInst(W25,"Tick回数") =&gt; 接続待ち</v>
      </c>
      <c r="AB32" s="33"/>
      <c r="AD32" s="15"/>
      <c r="AE32" s="5" t="str">
        <f>_xll.SNT.StockInst(AD25,"買気配価格_2本目")</f>
        <v>=SNT.StockInst(AD25,"買気配価格_2本目") =&gt; 接続待ち</v>
      </c>
      <c r="AF32" s="6" t="str">
        <f>_xll.SNT.StockInst(AD25,"買気配数量_2本目")</f>
        <v>=SNT.StockInst(AD25,"買気配数量_2本目") =&gt; 接続待ち</v>
      </c>
      <c r="AG32" s="29" t="s">
        <v>10</v>
      </c>
      <c r="AH32" s="14" t="str">
        <f>_xll.SNT.StockInst(AD25,"Tick回数")</f>
        <v>=SNT.StockInst(AD25,"Tick回数") =&gt; 接続待ち</v>
      </c>
      <c r="AI32" s="33"/>
    </row>
    <row r="33" spans="2:35" ht="20.100000000000001" customHeight="1" thickBot="1" x14ac:dyDescent="0.45">
      <c r="B33" s="18"/>
      <c r="C33" s="12" t="str">
        <f>_xll.SNT.StockInst(B25,"買気配価格_3本目")</f>
        <v>=SNT.StockInst(B25,"買気配価格_3本目") =&gt; 接続待ち</v>
      </c>
      <c r="D33" s="13" t="str">
        <f>_xll.SNT.StockInst(B25,"買気配数量_3本目")</f>
        <v>=SNT.StockInst(B25,"買気配数量_3本目") =&gt; 接続待ち</v>
      </c>
      <c r="E33" s="30" t="s">
        <v>3</v>
      </c>
      <c r="F33" s="45" t="str">
        <f>_xll.SNT.StockInst(B25,"売買高")</f>
        <v>=SNT.StockInst(B25,"売買高") =&gt; 接続待ち</v>
      </c>
      <c r="G33" s="46"/>
      <c r="I33" s="18"/>
      <c r="J33" s="12" t="str">
        <f>_xll.SNT.StockInst(I25,"買気配価格_3本目")</f>
        <v>=SNT.StockInst(I25,"買気配価格_3本目") =&gt; 接続待ち</v>
      </c>
      <c r="K33" s="13" t="str">
        <f>_xll.SNT.StockInst(I25,"買気配数量_3本目")</f>
        <v>=SNT.StockInst(I25,"買気配数量_3本目") =&gt; 接続待ち</v>
      </c>
      <c r="L33" s="30" t="s">
        <v>3</v>
      </c>
      <c r="M33" s="45" t="str">
        <f>_xll.SNT.StockInst(I25,"売買高")</f>
        <v>=SNT.StockInst(I25,"売買高") =&gt; 接続待ち</v>
      </c>
      <c r="N33" s="46"/>
      <c r="P33" s="18"/>
      <c r="Q33" s="12" t="str">
        <f>_xll.SNT.StockInst(P25,"買気配価格_3本目")</f>
        <v>=SNT.StockInst(P25,"買気配価格_3本目") =&gt; 接続待ち</v>
      </c>
      <c r="R33" s="13" t="str">
        <f>_xll.SNT.StockInst(P25,"買気配数量_3本目")</f>
        <v>=SNT.StockInst(P25,"買気配数量_3本目") =&gt; 接続待ち</v>
      </c>
      <c r="S33" s="30" t="s">
        <v>3</v>
      </c>
      <c r="T33" s="45" t="str">
        <f>_xll.SNT.StockInst(P25,"売買高")</f>
        <v>=SNT.StockInst(P25,"売買高") =&gt; 接続待ち</v>
      </c>
      <c r="U33" s="46"/>
      <c r="W33" s="18"/>
      <c r="X33" s="12" t="str">
        <f>_xll.SNT.StockInst(W25,"買気配価格_3本目")</f>
        <v>=SNT.StockInst(W25,"買気配価格_3本目") =&gt; 接続待ち</v>
      </c>
      <c r="Y33" s="13" t="str">
        <f>_xll.SNT.StockInst(W25,"買気配数量_3本目")</f>
        <v>=SNT.StockInst(W25,"買気配数量_3本目") =&gt; 接続待ち</v>
      </c>
      <c r="Z33" s="30" t="s">
        <v>3</v>
      </c>
      <c r="AA33" s="45" t="str">
        <f>_xll.SNT.StockInst(W25,"売買高")</f>
        <v>=SNT.StockInst(W25,"売買高") =&gt; 接続待ち</v>
      </c>
      <c r="AB33" s="46"/>
      <c r="AD33" s="18"/>
      <c r="AE33" s="12" t="str">
        <f>_xll.SNT.StockInst(AD25,"買気配価格_3本目")</f>
        <v>=SNT.StockInst(AD25,"買気配価格_3本目") =&gt; 接続待ち</v>
      </c>
      <c r="AF33" s="13" t="str">
        <f>_xll.SNT.StockInst(AD25,"買気配数量_3本目")</f>
        <v>=SNT.StockInst(AD25,"買気配数量_3本目") =&gt; 接続待ち</v>
      </c>
      <c r="AG33" s="30" t="s">
        <v>3</v>
      </c>
      <c r="AH33" s="45" t="str">
        <f>_xll.SNT.StockInst(AD25,"売買高")</f>
        <v>=SNT.StockInst(AD25,"売買高") =&gt; 接続待ち</v>
      </c>
      <c r="AI33" s="46"/>
    </row>
    <row r="34" spans="2:35" ht="14.25" thickBot="1" x14ac:dyDescent="0.45"/>
    <row r="35" spans="2:35" ht="30" customHeight="1" thickBot="1" x14ac:dyDescent="0.45">
      <c r="B35" s="3">
        <v>7564</v>
      </c>
      <c r="C35" s="43" t="str">
        <f>_xll.SNT.StockInst(B35,"銘柄名称")</f>
        <v>=SNT.StockInst(B35,"銘柄名称") =&gt; 接続待ち</v>
      </c>
      <c r="D35" s="44"/>
      <c r="E35" s="26" t="s">
        <v>12</v>
      </c>
      <c r="F35" s="34" t="str">
        <f>_xll.SNT.StockInst(B35,"現値")</f>
        <v>=SNT.StockInst(B35,"現値") =&gt; 接続待ち</v>
      </c>
      <c r="G35" s="35" t="str">
        <f>MID(_xll.SNT.StockInst(B35,"現値日時"),12,5)</f>
        <v>ockIn</v>
      </c>
      <c r="I35" s="3">
        <v>7716</v>
      </c>
      <c r="J35" s="43" t="str">
        <f>_xll.SNT.StockInst(I35,"銘柄名称")</f>
        <v>=SNT.StockInst(I35,"銘柄名称") =&gt; 接続待ち</v>
      </c>
      <c r="K35" s="44"/>
      <c r="L35" s="26" t="s">
        <v>12</v>
      </c>
      <c r="M35" s="34" t="str">
        <f>_xll.SNT.StockInst(I35,"現値")</f>
        <v>=SNT.StockInst(I35,"現値") =&gt; 接続待ち</v>
      </c>
      <c r="N35" s="35" t="str">
        <f>MID(_xll.SNT.StockInst(I35,"現値日時"),12,5)</f>
        <v>ockIn</v>
      </c>
      <c r="P35" s="3">
        <v>8066</v>
      </c>
      <c r="Q35" s="43" t="str">
        <f>_xll.SNT.StockInst(P35,"銘柄名称")</f>
        <v>=SNT.StockInst(P35,"銘柄名称") =&gt; 接続待ち</v>
      </c>
      <c r="R35" s="44"/>
      <c r="S35" s="26" t="s">
        <v>12</v>
      </c>
      <c r="T35" s="34" t="str">
        <f>_xll.SNT.StockInst(P35,"現値")</f>
        <v>=SNT.StockInst(P35,"現値") =&gt; 接続待ち</v>
      </c>
      <c r="U35" s="35" t="str">
        <f>MID(_xll.SNT.StockInst(P35,"現値日時"),12,5)</f>
        <v>ockIn</v>
      </c>
      <c r="W35" s="3">
        <v>8572</v>
      </c>
      <c r="X35" s="43" t="str">
        <f>_xll.SNT.StockInst(W35,"銘柄名称")</f>
        <v>=SNT.StockInst(W35,"銘柄名称") =&gt; 接続待ち</v>
      </c>
      <c r="Y35" s="44"/>
      <c r="Z35" s="26" t="s">
        <v>12</v>
      </c>
      <c r="AA35" s="34" t="str">
        <f>_xll.SNT.StockInst(W35,"現値")</f>
        <v>=SNT.StockInst(W35,"現値") =&gt; 接続待ち</v>
      </c>
      <c r="AB35" s="35" t="str">
        <f>MID(_xll.SNT.StockInst(W35,"現値日時"),12,5)</f>
        <v>ockIn</v>
      </c>
      <c r="AD35" s="3">
        <v>9436</v>
      </c>
      <c r="AE35" s="43" t="str">
        <f>_xll.SNT.StockInst(AD35,"銘柄名称")</f>
        <v>=SNT.StockInst(AD35,"銘柄名称") =&gt; 接続待ち</v>
      </c>
      <c r="AF35" s="44"/>
      <c r="AG35" s="26" t="s">
        <v>12</v>
      </c>
      <c r="AH35" s="34" t="str">
        <f>_xll.SNT.StockInst(AD35,"現値")</f>
        <v>=SNT.StockInst(AD35,"現値") =&gt; 接続待ち</v>
      </c>
      <c r="AI35" s="35" t="str">
        <f>MID(_xll.SNT.StockInst(AD35,"現値日時"),12,5)</f>
        <v>ockIn</v>
      </c>
    </row>
    <row r="36" spans="2:35" ht="20.100000000000001" customHeight="1" x14ac:dyDescent="0.4">
      <c r="B36" s="23" t="s">
        <v>4</v>
      </c>
      <c r="C36" s="24" t="s">
        <v>5</v>
      </c>
      <c r="D36" s="25" t="s">
        <v>6</v>
      </c>
      <c r="E36" s="27" t="s">
        <v>7</v>
      </c>
      <c r="F36" s="42" t="e">
        <f>F35-_xll.SNT.StockInst(B35,"前日終値")</f>
        <v>#VALUE!</v>
      </c>
      <c r="G36" s="31" t="e">
        <f>F36/F35</f>
        <v>#VALUE!</v>
      </c>
      <c r="I36" s="23" t="s">
        <v>4</v>
      </c>
      <c r="J36" s="24" t="s">
        <v>5</v>
      </c>
      <c r="K36" s="25" t="s">
        <v>6</v>
      </c>
      <c r="L36" s="27" t="s">
        <v>7</v>
      </c>
      <c r="M36" s="42" t="e">
        <f>M35-_xll.SNT.StockInst(I35,"前日終値")</f>
        <v>#VALUE!</v>
      </c>
      <c r="N36" s="31" t="e">
        <f>M36/M35</f>
        <v>#VALUE!</v>
      </c>
      <c r="P36" s="23" t="s">
        <v>4</v>
      </c>
      <c r="Q36" s="24" t="s">
        <v>5</v>
      </c>
      <c r="R36" s="25" t="s">
        <v>6</v>
      </c>
      <c r="S36" s="27" t="s">
        <v>7</v>
      </c>
      <c r="T36" s="42" t="e">
        <f>T35-_xll.SNT.StockInst(P35,"前日終値")</f>
        <v>#VALUE!</v>
      </c>
      <c r="U36" s="31" t="e">
        <f>T36/T35</f>
        <v>#VALUE!</v>
      </c>
      <c r="W36" s="23" t="s">
        <v>4</v>
      </c>
      <c r="X36" s="24" t="s">
        <v>5</v>
      </c>
      <c r="Y36" s="25" t="s">
        <v>6</v>
      </c>
      <c r="Z36" s="27" t="s">
        <v>7</v>
      </c>
      <c r="AA36" s="42" t="e">
        <f>AA35-_xll.SNT.StockInst(W35,"前日終値")</f>
        <v>#VALUE!</v>
      </c>
      <c r="AB36" s="31" t="e">
        <f>AA36/AA35</f>
        <v>#VALUE!</v>
      </c>
      <c r="AD36" s="23" t="s">
        <v>4</v>
      </c>
      <c r="AE36" s="24" t="s">
        <v>5</v>
      </c>
      <c r="AF36" s="25" t="s">
        <v>6</v>
      </c>
      <c r="AG36" s="27" t="s">
        <v>7</v>
      </c>
      <c r="AH36" s="42" t="e">
        <f>AH35-_xll.SNT.StockInst(AD35,"前日終値")</f>
        <v>#VALUE!</v>
      </c>
      <c r="AI36" s="31" t="e">
        <f>AH36/AH35</f>
        <v>#VALUE!</v>
      </c>
    </row>
    <row r="37" spans="2:35" ht="20.100000000000001" customHeight="1" x14ac:dyDescent="0.4">
      <c r="B37" s="20" t="str">
        <f>_xll.SNT.StockInst(B35,"売成行数量")</f>
        <v>=SNT.StockInst(B35,"売成行数量") =&gt; 接続待ち</v>
      </c>
      <c r="C37" s="21" t="s">
        <v>11</v>
      </c>
      <c r="D37" s="22" t="str">
        <f>_xll.SNT.StockInst(B35,"買成行数量")</f>
        <v>=SNT.StockInst(B35,"買成行数量") =&gt; 接続待ち</v>
      </c>
      <c r="E37" s="28" t="s">
        <v>0</v>
      </c>
      <c r="F37" s="4" t="str">
        <f>_xll.SNT.StockInst(B35,"始値")</f>
        <v>=SNT.StockInst(B35,"始値") =&gt; 接続待ち</v>
      </c>
      <c r="G37" s="32" t="str">
        <f>MID(_xll.SNT.StockInst(B35,"始値時刻"),12,5)</f>
        <v>ockIn</v>
      </c>
      <c r="I37" s="20" t="str">
        <f>_xll.SNT.StockInst(I35,"売成行数量")</f>
        <v>=SNT.StockInst(I35,"売成行数量") =&gt; 接続待ち</v>
      </c>
      <c r="J37" s="21" t="s">
        <v>11</v>
      </c>
      <c r="K37" s="22" t="str">
        <f>_xll.SNT.StockInst(I35,"買成行数量")</f>
        <v>=SNT.StockInst(I35,"買成行数量") =&gt; 接続待ち</v>
      </c>
      <c r="L37" s="28" t="s">
        <v>0</v>
      </c>
      <c r="M37" s="4" t="str">
        <f>_xll.SNT.StockInst(I35,"始値")</f>
        <v>=SNT.StockInst(I35,"始値") =&gt; 接続待ち</v>
      </c>
      <c r="N37" s="32" t="str">
        <f>MID(_xll.SNT.StockInst(I35,"始値時刻"),12,5)</f>
        <v>ockIn</v>
      </c>
      <c r="P37" s="20" t="str">
        <f>_xll.SNT.StockInst(P35,"売成行数量")</f>
        <v>=SNT.StockInst(P35,"売成行数量") =&gt; 接続待ち</v>
      </c>
      <c r="Q37" s="21" t="s">
        <v>11</v>
      </c>
      <c r="R37" s="22" t="str">
        <f>_xll.SNT.StockInst(P35,"買成行数量")</f>
        <v>=SNT.StockInst(P35,"買成行数量") =&gt; 接続待ち</v>
      </c>
      <c r="S37" s="28" t="s">
        <v>0</v>
      </c>
      <c r="T37" s="4" t="str">
        <f>_xll.SNT.StockInst(P35,"始値")</f>
        <v>=SNT.StockInst(P35,"始値") =&gt; 接続待ち</v>
      </c>
      <c r="U37" s="32" t="str">
        <f>MID(_xll.SNT.StockInst(P35,"始値時刻"),12,5)</f>
        <v>ockIn</v>
      </c>
      <c r="W37" s="20" t="str">
        <f>_xll.SNT.StockInst(W35,"売成行数量")</f>
        <v>=SNT.StockInst(W35,"売成行数量") =&gt; 接続待ち</v>
      </c>
      <c r="X37" s="21" t="s">
        <v>11</v>
      </c>
      <c r="Y37" s="22" t="str">
        <f>_xll.SNT.StockInst(W35,"買成行数量")</f>
        <v>=SNT.StockInst(W35,"買成行数量") =&gt; 接続待ち</v>
      </c>
      <c r="Z37" s="28" t="s">
        <v>0</v>
      </c>
      <c r="AA37" s="4" t="str">
        <f>_xll.SNT.StockInst(W35,"始値")</f>
        <v>=SNT.StockInst(W35,"始値") =&gt; 接続待ち</v>
      </c>
      <c r="AB37" s="32" t="str">
        <f>MID(_xll.SNT.StockInst(W35,"始値時刻"),12,5)</f>
        <v>ockIn</v>
      </c>
      <c r="AD37" s="20" t="str">
        <f>_xll.SNT.StockInst(AD35,"売成行数量")</f>
        <v>=SNT.StockInst(AD35,"売成行数量") =&gt; 接続待ち</v>
      </c>
      <c r="AE37" s="21" t="s">
        <v>11</v>
      </c>
      <c r="AF37" s="22" t="str">
        <f>_xll.SNT.StockInst(AD35,"買成行数量")</f>
        <v>=SNT.StockInst(AD35,"買成行数量") =&gt; 接続待ち</v>
      </c>
      <c r="AG37" s="28" t="s">
        <v>0</v>
      </c>
      <c r="AH37" s="4" t="str">
        <f>_xll.SNT.StockInst(AD35,"始値")</f>
        <v>=SNT.StockInst(AD35,"始値") =&gt; 接続待ち</v>
      </c>
      <c r="AI37" s="32" t="str">
        <f>MID(_xll.SNT.StockInst(AD35,"始値時刻"),12,5)</f>
        <v>ockIn</v>
      </c>
    </row>
    <row r="38" spans="2:35" ht="20.100000000000001" customHeight="1" x14ac:dyDescent="0.4">
      <c r="B38" s="17" t="str">
        <f>_xll.SNT.StockInst(B35,"売気配数量_3本目")</f>
        <v>=SNT.StockInst(B35,"売気配数量_3本目") =&gt; 接続待ち</v>
      </c>
      <c r="C38" s="19" t="str">
        <f>_xll.SNT.StockInst(B35,"売気配価格_3本目")</f>
        <v>=SNT.StockInst(B35,"売気配価格_3本目") =&gt; 接続待ち</v>
      </c>
      <c r="D38" s="10"/>
      <c r="E38" s="28" t="s">
        <v>1</v>
      </c>
      <c r="F38" s="4" t="str">
        <f>_xll.SNT.StockInst(B35,"高値")</f>
        <v>=SNT.StockInst(B35,"高値") =&gt; 接続待ち</v>
      </c>
      <c r="G38" s="32" t="str">
        <f>MID(_xll.SNT.StockInst(B35,"高値時刻"),12,5)</f>
        <v>ockIn</v>
      </c>
      <c r="I38" s="17" t="str">
        <f>_xll.SNT.StockInst(I35,"売気配数量_3本目")</f>
        <v>=SNT.StockInst(I35,"売気配数量_3本目") =&gt; 接続待ち</v>
      </c>
      <c r="J38" s="19" t="str">
        <f>_xll.SNT.StockInst(I35,"売気配価格_3本目")</f>
        <v>=SNT.StockInst(I35,"売気配価格_3本目") =&gt; 接続待ち</v>
      </c>
      <c r="K38" s="10"/>
      <c r="L38" s="28" t="s">
        <v>1</v>
      </c>
      <c r="M38" s="4" t="str">
        <f>_xll.SNT.StockInst(I35,"高値")</f>
        <v>=SNT.StockInst(I35,"高値") =&gt; 接続待ち</v>
      </c>
      <c r="N38" s="32" t="str">
        <f>MID(_xll.SNT.StockInst(I35,"高値時刻"),12,5)</f>
        <v>ockIn</v>
      </c>
      <c r="P38" s="17" t="str">
        <f>_xll.SNT.StockInst(P35,"売気配数量_3本目")</f>
        <v>=SNT.StockInst(P35,"売気配数量_3本目") =&gt; 接続待ち</v>
      </c>
      <c r="Q38" s="19" t="str">
        <f>_xll.SNT.StockInst(P35,"売気配価格_3本目")</f>
        <v>=SNT.StockInst(P35,"売気配価格_3本目") =&gt; 接続待ち</v>
      </c>
      <c r="R38" s="10"/>
      <c r="S38" s="28" t="s">
        <v>1</v>
      </c>
      <c r="T38" s="4" t="str">
        <f>_xll.SNT.StockInst(P35,"高値")</f>
        <v>=SNT.StockInst(P35,"高値") =&gt; 接続待ち</v>
      </c>
      <c r="U38" s="32" t="str">
        <f>MID(_xll.SNT.StockInst(P35,"高値時刻"),12,5)</f>
        <v>ockIn</v>
      </c>
      <c r="W38" s="17" t="str">
        <f>_xll.SNT.StockInst(W35,"売気配数量_3本目")</f>
        <v>=SNT.StockInst(W35,"売気配数量_3本目") =&gt; 接続待ち</v>
      </c>
      <c r="X38" s="19" t="str">
        <f>_xll.SNT.StockInst(W35,"売気配価格_3本目")</f>
        <v>=SNT.StockInst(W35,"売気配価格_3本目") =&gt; 接続待ち</v>
      </c>
      <c r="Y38" s="10"/>
      <c r="Z38" s="28" t="s">
        <v>1</v>
      </c>
      <c r="AA38" s="4" t="str">
        <f>_xll.SNT.StockInst(W35,"高値")</f>
        <v>=SNT.StockInst(W35,"高値") =&gt; 接続待ち</v>
      </c>
      <c r="AB38" s="32" t="str">
        <f>MID(_xll.SNT.StockInst(W35,"高値時刻"),12,5)</f>
        <v>ockIn</v>
      </c>
      <c r="AD38" s="17" t="str">
        <f>_xll.SNT.StockInst(AD35,"売気配数量_3本目")</f>
        <v>=SNT.StockInst(AD35,"売気配数量_3本目") =&gt; 接続待ち</v>
      </c>
      <c r="AE38" s="19" t="str">
        <f>_xll.SNT.StockInst(AD35,"売気配価格_3本目")</f>
        <v>=SNT.StockInst(AD35,"売気配価格_3本目") =&gt; 接続待ち</v>
      </c>
      <c r="AF38" s="10"/>
      <c r="AG38" s="28" t="s">
        <v>1</v>
      </c>
      <c r="AH38" s="4" t="str">
        <f>_xll.SNT.StockInst(AD35,"高値")</f>
        <v>=SNT.StockInst(AD35,"高値") =&gt; 接続待ち</v>
      </c>
      <c r="AI38" s="32" t="str">
        <f>MID(_xll.SNT.StockInst(AD35,"高値時刻"),12,5)</f>
        <v>ockIn</v>
      </c>
    </row>
    <row r="39" spans="2:35" ht="20.100000000000001" customHeight="1" x14ac:dyDescent="0.4">
      <c r="B39" s="15" t="str">
        <f>_xll.SNT.StockInst(B35,"売気配数量_2本目")</f>
        <v>=SNT.StockInst(B35,"売気配数量_2本目") =&gt; 接続待ち</v>
      </c>
      <c r="C39" s="5" t="str">
        <f>_xll.SNT.StockInst(B35,"売気配価格_2本目")</f>
        <v>=SNT.StockInst(B35,"売気配価格_2本目") =&gt; 接続待ち</v>
      </c>
      <c r="D39" s="6"/>
      <c r="E39" s="28" t="s">
        <v>2</v>
      </c>
      <c r="F39" s="4" t="str">
        <f>_xll.SNT.StockInst(B35,"安値")</f>
        <v>=SNT.StockInst(B35,"安値") =&gt; 接続待ち</v>
      </c>
      <c r="G39" s="32" t="str">
        <f>MID(_xll.SNT.StockInst(B35,"安値時刻"),12,5)</f>
        <v>ockIn</v>
      </c>
      <c r="I39" s="15" t="str">
        <f>_xll.SNT.StockInst(I35,"売気配数量_2本目")</f>
        <v>=SNT.StockInst(I35,"売気配数量_2本目") =&gt; 接続待ち</v>
      </c>
      <c r="J39" s="5" t="str">
        <f>_xll.SNT.StockInst(I35,"売気配価格_2本目")</f>
        <v>=SNT.StockInst(I35,"売気配価格_2本目") =&gt; 接続待ち</v>
      </c>
      <c r="K39" s="6"/>
      <c r="L39" s="28" t="s">
        <v>2</v>
      </c>
      <c r="M39" s="4" t="str">
        <f>_xll.SNT.StockInst(I35,"安値")</f>
        <v>=SNT.StockInst(I35,"安値") =&gt; 接続待ち</v>
      </c>
      <c r="N39" s="32" t="str">
        <f>MID(_xll.SNT.StockInst(I35,"安値時刻"),12,5)</f>
        <v>ockIn</v>
      </c>
      <c r="P39" s="15" t="str">
        <f>_xll.SNT.StockInst(P35,"売気配数量_2本目")</f>
        <v>=SNT.StockInst(P35,"売気配数量_2本目") =&gt; 接続待ち</v>
      </c>
      <c r="Q39" s="5" t="str">
        <f>_xll.SNT.StockInst(P35,"売気配価格_2本目")</f>
        <v>=SNT.StockInst(P35,"売気配価格_2本目") =&gt; 接続待ち</v>
      </c>
      <c r="R39" s="6"/>
      <c r="S39" s="28" t="s">
        <v>2</v>
      </c>
      <c r="T39" s="4" t="str">
        <f>_xll.SNT.StockInst(P35,"安値")</f>
        <v>=SNT.StockInst(P35,"安値") =&gt; 接続待ち</v>
      </c>
      <c r="U39" s="32" t="str">
        <f>MID(_xll.SNT.StockInst(P35,"安値時刻"),12,5)</f>
        <v>ockIn</v>
      </c>
      <c r="W39" s="15" t="str">
        <f>_xll.SNT.StockInst(W35,"売気配数量_2本目")</f>
        <v>=SNT.StockInst(W35,"売気配数量_2本目") =&gt; 接続待ち</v>
      </c>
      <c r="X39" s="5" t="str">
        <f>_xll.SNT.StockInst(W35,"売気配価格_2本目")</f>
        <v>=SNT.StockInst(W35,"売気配価格_2本目") =&gt; 接続待ち</v>
      </c>
      <c r="Y39" s="6"/>
      <c r="Z39" s="28" t="s">
        <v>2</v>
      </c>
      <c r="AA39" s="4" t="str">
        <f>_xll.SNT.StockInst(W35,"安値")</f>
        <v>=SNT.StockInst(W35,"安値") =&gt; 接続待ち</v>
      </c>
      <c r="AB39" s="32" t="str">
        <f>MID(_xll.SNT.StockInst(W35,"安値時刻"),12,5)</f>
        <v>ockIn</v>
      </c>
      <c r="AD39" s="15" t="str">
        <f>_xll.SNT.StockInst(AD35,"売気配数量_2本目")</f>
        <v>=SNT.StockInst(AD35,"売気配数量_2本目") =&gt; 接続待ち</v>
      </c>
      <c r="AE39" s="5" t="str">
        <f>_xll.SNT.StockInst(AD35,"売気配価格_2本目")</f>
        <v>=SNT.StockInst(AD35,"売気配価格_2本目") =&gt; 接続待ち</v>
      </c>
      <c r="AF39" s="6"/>
      <c r="AG39" s="28" t="s">
        <v>2</v>
      </c>
      <c r="AH39" s="4" t="str">
        <f>_xll.SNT.StockInst(AD35,"安値")</f>
        <v>=SNT.StockInst(AD35,"安値") =&gt; 接続待ち</v>
      </c>
      <c r="AI39" s="32" t="str">
        <f>MID(_xll.SNT.StockInst(AD35,"安値時刻"),12,5)</f>
        <v>ockIn</v>
      </c>
    </row>
    <row r="40" spans="2:35" ht="20.100000000000001" customHeight="1" x14ac:dyDescent="0.4">
      <c r="B40" s="16" t="str">
        <f>_xll.SNT.StockInst(B35,"売気配数量_1本目")</f>
        <v>=SNT.StockInst(B35,"売気配数量_1本目") =&gt; 接続待ち</v>
      </c>
      <c r="C40" s="7" t="str">
        <f>_xll.SNT.StockInst(B35,"売気配価格_1本目")</f>
        <v>=SNT.StockInst(B35,"売気配価格_1本目") =&gt; 接続待ち</v>
      </c>
      <c r="D40" s="8"/>
      <c r="E40" s="28" t="s">
        <v>8</v>
      </c>
      <c r="F40" s="4" t="str">
        <f>_xll.SNT.StockInst(B35,"前日終値")</f>
        <v>=SNT.StockInst(B35,"前日終値") =&gt; 接続待ち</v>
      </c>
      <c r="G40" s="32"/>
      <c r="I40" s="16" t="str">
        <f>_xll.SNT.StockInst(I35,"売気配数量_1本目")</f>
        <v>=SNT.StockInst(I35,"売気配数量_1本目") =&gt; 接続待ち</v>
      </c>
      <c r="J40" s="7" t="str">
        <f>_xll.SNT.StockInst(I35,"売気配価格_1本目")</f>
        <v>=SNT.StockInst(I35,"売気配価格_1本目") =&gt; 接続待ち</v>
      </c>
      <c r="K40" s="8"/>
      <c r="L40" s="28" t="s">
        <v>8</v>
      </c>
      <c r="M40" s="4" t="str">
        <f>_xll.SNT.StockInst(I35,"前日終値")</f>
        <v>=SNT.StockInst(I35,"前日終値") =&gt; 接続待ち</v>
      </c>
      <c r="N40" s="32"/>
      <c r="P40" s="16" t="str">
        <f>_xll.SNT.StockInst(P35,"売気配数量_1本目")</f>
        <v>=SNT.StockInst(P35,"売気配数量_1本目") =&gt; 接続待ち</v>
      </c>
      <c r="Q40" s="7" t="str">
        <f>_xll.SNT.StockInst(P35,"売気配価格_1本目")</f>
        <v>=SNT.StockInst(P35,"売気配価格_1本目") =&gt; 接続待ち</v>
      </c>
      <c r="R40" s="8"/>
      <c r="S40" s="28" t="s">
        <v>8</v>
      </c>
      <c r="T40" s="4" t="str">
        <f>_xll.SNT.StockInst(P35,"前日終値")</f>
        <v>=SNT.StockInst(P35,"前日終値") =&gt; 接続待ち</v>
      </c>
      <c r="U40" s="32"/>
      <c r="W40" s="16" t="str">
        <f>_xll.SNT.StockInst(W35,"売気配数量_1本目")</f>
        <v>=SNT.StockInst(W35,"売気配数量_1本目") =&gt; 接続待ち</v>
      </c>
      <c r="X40" s="7" t="str">
        <f>_xll.SNT.StockInst(W35,"売気配価格_1本目")</f>
        <v>=SNT.StockInst(W35,"売気配価格_1本目") =&gt; 接続待ち</v>
      </c>
      <c r="Y40" s="8"/>
      <c r="Z40" s="28" t="s">
        <v>8</v>
      </c>
      <c r="AA40" s="4" t="str">
        <f>_xll.SNT.StockInst(W35,"前日終値")</f>
        <v>=SNT.StockInst(W35,"前日終値") =&gt; 接続待ち</v>
      </c>
      <c r="AB40" s="32"/>
      <c r="AD40" s="16" t="str">
        <f>_xll.SNT.StockInst(AD35,"売気配数量_1本目")</f>
        <v>=SNT.StockInst(AD35,"売気配数量_1本目") =&gt; 接続待ち</v>
      </c>
      <c r="AE40" s="7" t="str">
        <f>_xll.SNT.StockInst(AD35,"売気配価格_1本目")</f>
        <v>=SNT.StockInst(AD35,"売気配価格_1本目") =&gt; 接続待ち</v>
      </c>
      <c r="AF40" s="8"/>
      <c r="AG40" s="28" t="s">
        <v>8</v>
      </c>
      <c r="AH40" s="4" t="str">
        <f>_xll.SNT.StockInst(AD35,"前日終値")</f>
        <v>=SNT.StockInst(AD35,"前日終値") =&gt; 接続待ち</v>
      </c>
      <c r="AI40" s="32"/>
    </row>
    <row r="41" spans="2:35" ht="20.100000000000001" customHeight="1" x14ac:dyDescent="0.4">
      <c r="B41" s="17"/>
      <c r="C41" s="9" t="str">
        <f>_xll.SNT.StockInst(B35,"買気配価格_1本目")</f>
        <v>=SNT.StockInst(B35,"買気配価格_1本目") =&gt; 接続待ち</v>
      </c>
      <c r="D41" s="10" t="str">
        <f>_xll.SNT.StockInst(B35,"買気配数量_1本目")</f>
        <v>=SNT.StockInst(B35,"買気配数量_1本目") =&gt; 接続待ち</v>
      </c>
      <c r="E41" s="28" t="s">
        <v>9</v>
      </c>
      <c r="F41" s="11" t="str">
        <f>_xll.SNT.StockInst(B35,"VWAP")</f>
        <v>=SNT.StockInst(B35,"VWAP") =&gt; 接続待ち</v>
      </c>
      <c r="G41" s="32"/>
      <c r="I41" s="17"/>
      <c r="J41" s="9" t="str">
        <f>_xll.SNT.StockInst(I35,"買気配価格_1本目")</f>
        <v>=SNT.StockInst(I35,"買気配価格_1本目") =&gt; 接続待ち</v>
      </c>
      <c r="K41" s="10" t="str">
        <f>_xll.SNT.StockInst(I35,"買気配数量_1本目")</f>
        <v>=SNT.StockInst(I35,"買気配数量_1本目") =&gt; 接続待ち</v>
      </c>
      <c r="L41" s="28" t="s">
        <v>9</v>
      </c>
      <c r="M41" s="11" t="str">
        <f>_xll.SNT.StockInst(I35,"VWAP")</f>
        <v>=SNT.StockInst(I35,"VWAP") =&gt; 接続待ち</v>
      </c>
      <c r="N41" s="32"/>
      <c r="P41" s="17"/>
      <c r="Q41" s="9" t="str">
        <f>_xll.SNT.StockInst(P35,"買気配価格_1本目")</f>
        <v>=SNT.StockInst(P35,"買気配価格_1本目") =&gt; 接続待ち</v>
      </c>
      <c r="R41" s="10" t="str">
        <f>_xll.SNT.StockInst(P35,"買気配数量_1本目")</f>
        <v>=SNT.StockInst(P35,"買気配数量_1本目") =&gt; 接続待ち</v>
      </c>
      <c r="S41" s="28" t="s">
        <v>9</v>
      </c>
      <c r="T41" s="11" t="str">
        <f>_xll.SNT.StockInst(P35,"VWAP")</f>
        <v>=SNT.StockInst(P35,"VWAP") =&gt; 接続待ち</v>
      </c>
      <c r="U41" s="32"/>
      <c r="W41" s="17"/>
      <c r="X41" s="9" t="str">
        <f>_xll.SNT.StockInst(W35,"買気配価格_1本目")</f>
        <v>=SNT.StockInst(W35,"買気配価格_1本目") =&gt; 接続待ち</v>
      </c>
      <c r="Y41" s="10" t="str">
        <f>_xll.SNT.StockInst(W35,"買気配数量_1本目")</f>
        <v>=SNT.StockInst(W35,"買気配数量_1本目") =&gt; 接続待ち</v>
      </c>
      <c r="Z41" s="28" t="s">
        <v>9</v>
      </c>
      <c r="AA41" s="11" t="str">
        <f>_xll.SNT.StockInst(W35,"VWAP")</f>
        <v>=SNT.StockInst(W35,"VWAP") =&gt; 接続待ち</v>
      </c>
      <c r="AB41" s="32"/>
      <c r="AD41" s="17"/>
      <c r="AE41" s="9" t="str">
        <f>_xll.SNT.StockInst(AD35,"買気配価格_1本目")</f>
        <v>=SNT.StockInst(AD35,"買気配価格_1本目") =&gt; 接続待ち</v>
      </c>
      <c r="AF41" s="10" t="str">
        <f>_xll.SNT.StockInst(AD35,"買気配数量_1本目")</f>
        <v>=SNT.StockInst(AD35,"買気配数量_1本目") =&gt; 接続待ち</v>
      </c>
      <c r="AG41" s="28" t="s">
        <v>9</v>
      </c>
      <c r="AH41" s="11" t="str">
        <f>_xll.SNT.StockInst(AD35,"VWAP")</f>
        <v>=SNT.StockInst(AD35,"VWAP") =&gt; 接続待ち</v>
      </c>
      <c r="AI41" s="32"/>
    </row>
    <row r="42" spans="2:35" ht="20.100000000000001" customHeight="1" x14ac:dyDescent="0.4">
      <c r="B42" s="15"/>
      <c r="C42" s="5" t="str">
        <f>_xll.SNT.StockInst(B35,"買気配価格_2本目")</f>
        <v>=SNT.StockInst(B35,"買気配価格_2本目") =&gt; 接続待ち</v>
      </c>
      <c r="D42" s="6" t="str">
        <f>_xll.SNT.StockInst(B35,"買気配数量_2本目")</f>
        <v>=SNT.StockInst(B35,"買気配数量_2本目") =&gt; 接続待ち</v>
      </c>
      <c r="E42" s="29" t="s">
        <v>10</v>
      </c>
      <c r="F42" s="14" t="str">
        <f>_xll.SNT.StockInst(B35,"Tick回数")</f>
        <v>=SNT.StockInst(B35,"Tick回数") =&gt; 接続待ち</v>
      </c>
      <c r="G42" s="33"/>
      <c r="I42" s="15"/>
      <c r="J42" s="5" t="str">
        <f>_xll.SNT.StockInst(I35,"買気配価格_2本目")</f>
        <v>=SNT.StockInst(I35,"買気配価格_2本目") =&gt; 接続待ち</v>
      </c>
      <c r="K42" s="6" t="str">
        <f>_xll.SNT.StockInst(I35,"買気配数量_2本目")</f>
        <v>=SNT.StockInst(I35,"買気配数量_2本目") =&gt; 接続待ち</v>
      </c>
      <c r="L42" s="29" t="s">
        <v>10</v>
      </c>
      <c r="M42" s="14" t="str">
        <f>_xll.SNT.StockInst(I35,"Tick回数")</f>
        <v>=SNT.StockInst(I35,"Tick回数") =&gt; 接続待ち</v>
      </c>
      <c r="N42" s="33"/>
      <c r="P42" s="15"/>
      <c r="Q42" s="5" t="str">
        <f>_xll.SNT.StockInst(P35,"買気配価格_2本目")</f>
        <v>=SNT.StockInst(P35,"買気配価格_2本目") =&gt; 接続待ち</v>
      </c>
      <c r="R42" s="6" t="str">
        <f>_xll.SNT.StockInst(P35,"買気配数量_2本目")</f>
        <v>=SNT.StockInst(P35,"買気配数量_2本目") =&gt; 接続待ち</v>
      </c>
      <c r="S42" s="29" t="s">
        <v>10</v>
      </c>
      <c r="T42" s="14" t="str">
        <f>_xll.SNT.StockInst(P35,"Tick回数")</f>
        <v>=SNT.StockInst(P35,"Tick回数") =&gt; 接続待ち</v>
      </c>
      <c r="U42" s="33"/>
      <c r="W42" s="15"/>
      <c r="X42" s="5" t="str">
        <f>_xll.SNT.StockInst(W35,"買気配価格_2本目")</f>
        <v>=SNT.StockInst(W35,"買気配価格_2本目") =&gt; 接続待ち</v>
      </c>
      <c r="Y42" s="6" t="str">
        <f>_xll.SNT.StockInst(W35,"買気配数量_2本目")</f>
        <v>=SNT.StockInst(W35,"買気配数量_2本目") =&gt; 接続待ち</v>
      </c>
      <c r="Z42" s="29" t="s">
        <v>10</v>
      </c>
      <c r="AA42" s="14" t="str">
        <f>_xll.SNT.StockInst(W35,"Tick回数")</f>
        <v>=SNT.StockInst(W35,"Tick回数") =&gt; 接続待ち</v>
      </c>
      <c r="AB42" s="33"/>
      <c r="AD42" s="15"/>
      <c r="AE42" s="5" t="str">
        <f>_xll.SNT.StockInst(AD35,"買気配価格_2本目")</f>
        <v>=SNT.StockInst(AD35,"買気配価格_2本目") =&gt; 接続待ち</v>
      </c>
      <c r="AF42" s="6" t="str">
        <f>_xll.SNT.StockInst(AD35,"買気配数量_2本目")</f>
        <v>=SNT.StockInst(AD35,"買気配数量_2本目") =&gt; 接続待ち</v>
      </c>
      <c r="AG42" s="29" t="s">
        <v>10</v>
      </c>
      <c r="AH42" s="14" t="str">
        <f>_xll.SNT.StockInst(AD35,"Tick回数")</f>
        <v>=SNT.StockInst(AD35,"Tick回数") =&gt; 接続待ち</v>
      </c>
      <c r="AI42" s="33"/>
    </row>
    <row r="43" spans="2:35" ht="20.100000000000001" customHeight="1" thickBot="1" x14ac:dyDescent="0.45">
      <c r="B43" s="18"/>
      <c r="C43" s="12" t="str">
        <f>_xll.SNT.StockInst(B35,"買気配価格_3本目")</f>
        <v>=SNT.StockInst(B35,"買気配価格_3本目") =&gt; 接続待ち</v>
      </c>
      <c r="D43" s="13" t="str">
        <f>_xll.SNT.StockInst(B35,"買気配数量_3本目")</f>
        <v>=SNT.StockInst(B35,"買気配数量_3本目") =&gt; 接続待ち</v>
      </c>
      <c r="E43" s="30" t="s">
        <v>3</v>
      </c>
      <c r="F43" s="45" t="str">
        <f>_xll.SNT.StockInst(B35,"売買高")</f>
        <v>=SNT.StockInst(B35,"売買高") =&gt; 接続待ち</v>
      </c>
      <c r="G43" s="46"/>
      <c r="I43" s="18"/>
      <c r="J43" s="12" t="str">
        <f>_xll.SNT.StockInst(I35,"買気配価格_3本目")</f>
        <v>=SNT.StockInst(I35,"買気配価格_3本目") =&gt; 接続待ち</v>
      </c>
      <c r="K43" s="13" t="str">
        <f>_xll.SNT.StockInst(I35,"買気配数量_3本目")</f>
        <v>=SNT.StockInst(I35,"買気配数量_3本目") =&gt; 接続待ち</v>
      </c>
      <c r="L43" s="30" t="s">
        <v>3</v>
      </c>
      <c r="M43" s="45" t="str">
        <f>_xll.SNT.StockInst(I35,"売買高")</f>
        <v>=SNT.StockInst(I35,"売買高") =&gt; 接続待ち</v>
      </c>
      <c r="N43" s="46"/>
      <c r="P43" s="18"/>
      <c r="Q43" s="12" t="str">
        <f>_xll.SNT.StockInst(P35,"買気配価格_3本目")</f>
        <v>=SNT.StockInst(P35,"買気配価格_3本目") =&gt; 接続待ち</v>
      </c>
      <c r="R43" s="13" t="str">
        <f>_xll.SNT.StockInst(P35,"買気配数量_3本目")</f>
        <v>=SNT.StockInst(P35,"買気配数量_3本目") =&gt; 接続待ち</v>
      </c>
      <c r="S43" s="30" t="s">
        <v>3</v>
      </c>
      <c r="T43" s="45" t="str">
        <f>_xll.SNT.StockInst(P35,"売買高")</f>
        <v>=SNT.StockInst(P35,"売買高") =&gt; 接続待ち</v>
      </c>
      <c r="U43" s="46"/>
      <c r="W43" s="18"/>
      <c r="X43" s="12" t="str">
        <f>_xll.SNT.StockInst(W35,"買気配価格_3本目")</f>
        <v>=SNT.StockInst(W35,"買気配価格_3本目") =&gt; 接続待ち</v>
      </c>
      <c r="Y43" s="13" t="str">
        <f>_xll.SNT.StockInst(W35,"買気配数量_3本目")</f>
        <v>=SNT.StockInst(W35,"買気配数量_3本目") =&gt; 接続待ち</v>
      </c>
      <c r="Z43" s="30" t="s">
        <v>3</v>
      </c>
      <c r="AA43" s="45" t="str">
        <f>_xll.SNT.StockInst(W35,"売買高")</f>
        <v>=SNT.StockInst(W35,"売買高") =&gt; 接続待ち</v>
      </c>
      <c r="AB43" s="46"/>
      <c r="AD43" s="18"/>
      <c r="AE43" s="12" t="str">
        <f>_xll.SNT.StockInst(AD35,"買気配価格_3本目")</f>
        <v>=SNT.StockInst(AD35,"買気配価格_3本目") =&gt; 接続待ち</v>
      </c>
      <c r="AF43" s="13" t="str">
        <f>_xll.SNT.StockInst(AD35,"買気配数量_3本目")</f>
        <v>=SNT.StockInst(AD35,"買気配数量_3本目") =&gt; 接続待ち</v>
      </c>
      <c r="AG43" s="30" t="s">
        <v>3</v>
      </c>
      <c r="AH43" s="45" t="str">
        <f>_xll.SNT.StockInst(AD35,"売買高")</f>
        <v>=SNT.StockInst(AD35,"売買高") =&gt; 接続待ち</v>
      </c>
      <c r="AI43" s="46"/>
    </row>
  </sheetData>
  <mergeCells count="42">
    <mergeCell ref="F43:G43"/>
    <mergeCell ref="M43:N43"/>
    <mergeCell ref="T43:U43"/>
    <mergeCell ref="AA43:AB43"/>
    <mergeCell ref="AH43:AI43"/>
    <mergeCell ref="M33:N33"/>
    <mergeCell ref="T33:U33"/>
    <mergeCell ref="AA33:AB33"/>
    <mergeCell ref="AH33:AI33"/>
    <mergeCell ref="C35:D35"/>
    <mergeCell ref="J35:K35"/>
    <mergeCell ref="Q35:R35"/>
    <mergeCell ref="X35:Y35"/>
    <mergeCell ref="AE35:AF35"/>
    <mergeCell ref="C25:D25"/>
    <mergeCell ref="J25:K25"/>
    <mergeCell ref="Q25:R25"/>
    <mergeCell ref="X25:Y25"/>
    <mergeCell ref="AE25:AF25"/>
    <mergeCell ref="B2:F2"/>
    <mergeCell ref="G2:Z2"/>
    <mergeCell ref="C5:D5"/>
    <mergeCell ref="J15:K15"/>
    <mergeCell ref="Q15:R15"/>
    <mergeCell ref="X15:Y15"/>
    <mergeCell ref="C15:D15"/>
    <mergeCell ref="AE5:AF5"/>
    <mergeCell ref="AH13:AI13"/>
    <mergeCell ref="AH23:AI23"/>
    <mergeCell ref="F33:G33"/>
    <mergeCell ref="F13:G13"/>
    <mergeCell ref="Q5:R5"/>
    <mergeCell ref="T13:U13"/>
    <mergeCell ref="J5:K5"/>
    <mergeCell ref="M13:N13"/>
    <mergeCell ref="X5:Y5"/>
    <mergeCell ref="AA13:AB13"/>
    <mergeCell ref="AE15:AF15"/>
    <mergeCell ref="F23:G23"/>
    <mergeCell ref="M23:N23"/>
    <mergeCell ref="T23:U23"/>
    <mergeCell ref="AA23:AB23"/>
  </mergeCells>
  <phoneticPr fontId="1"/>
  <pageMargins left="0.70866141732283472" right="0.70866141732283472" top="0.74803149606299213" bottom="0.74803149606299213" header="0.31496062992125984" footer="0.31496062992125984"/>
  <pageSetup paperSize="8" scale="57" fitToHeight="0" orientation="landscape" r:id="rId1"/>
  <headerFooter>
    <oddHeader>&amp;L&amp;"Meiryo UI,標準"&amp;F - &amp;A&amp;R&amp;"Meiryo UI,標準"&amp;D</oddHeader>
    <oddFooter>&amp;C&amp;"Meiryo UI,標準"Copyright(C) SBI Neotrade Securities Co., Ltd.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vt:lpstr>
      <vt:lpstr>銘柄一覧</vt:lpstr>
      <vt:lpstr>説明!Print_Area</vt:lpstr>
      <vt:lpstr>銘柄一覧!Print_Area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P1206</dc:creator>
  <cp:lastModifiedBy>蒲倉 聖也</cp:lastModifiedBy>
  <cp:lastPrinted>2024-05-28T05:19:35Z</cp:lastPrinted>
  <dcterms:created xsi:type="dcterms:W3CDTF">2024-01-29T08:24:39Z</dcterms:created>
  <dcterms:modified xsi:type="dcterms:W3CDTF">2024-05-29T08:48:49Z</dcterms:modified>
</cp:coreProperties>
</file>