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Z:\■プロジェクト関連\33_RSS\サンプルシート\顧客提供\20240524\シンプル\"/>
    </mc:Choice>
  </mc:AlternateContent>
  <xr:revisionPtr revIDLastSave="0" documentId="13_ncr:1_{51506179-60B2-4527-8E10-DCA415EDF98F}" xr6:coauthVersionLast="47" xr6:coauthVersionMax="47" xr10:uidLastSave="{00000000-0000-0000-0000-000000000000}"/>
  <workbookProtection workbookAlgorithmName="SHA-512" workbookHashValue="+KmKaLIR4c/QSTMZVmuS8M5C3Qo2BXSGnTrE9XH+NMzYeMF9H3E/rcMMbx2SOdcAaGpH2ogVfI1mQpDZdJOYRA==" workbookSaltValue="cRw9FJudwPbB4tsOyM9JZA==" workbookSpinCount="100000" lockStructure="1"/>
  <bookViews>
    <workbookView xWindow="-120" yWindow="-120" windowWidth="29040" windowHeight="15840" xr2:uid="{9F9407C7-816D-4978-A1E5-FC310C6446D6}"/>
  </bookViews>
  <sheets>
    <sheet name="説明" sheetId="4" r:id="rId1"/>
    <sheet name="１_現物発注" sheetId="1" r:id="rId2"/>
    <sheet name="2_信用新規発注三銘柄情報" sheetId="3" r:id="rId3"/>
  </sheets>
  <definedNames>
    <definedName name="_xlnm.Print_Area" localSheetId="1">'１_現物発注'!$A$1:$K$28</definedName>
    <definedName name="_xlnm.Print_Area" localSheetId="2">'2_信用新規発注三銘柄情報'!$A$1:$R$36</definedName>
    <definedName name="_xlnm.Print_Area" localSheetId="0">説明!$A$1:$AB$30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C35" i="3"/>
  <c r="C24" i="1"/>
  <c r="M11" i="3"/>
  <c r="K5" i="3"/>
  <c r="D4" i="3"/>
  <c r="I11" i="3"/>
  <c r="F13" i="3"/>
  <c r="H19" i="1"/>
  <c r="P14" i="3"/>
  <c r="H9" i="3"/>
  <c r="D12" i="3"/>
  <c r="I14" i="3"/>
  <c r="F12" i="3"/>
  <c r="I5" i="3"/>
  <c r="P13" i="3"/>
  <c r="N12" i="3"/>
  <c r="D5" i="3"/>
  <c r="C9" i="3"/>
  <c r="P5" i="3"/>
  <c r="D14" i="3"/>
  <c r="G17" i="1"/>
  <c r="H17" i="1"/>
  <c r="H10" i="1"/>
  <c r="H9" i="1"/>
  <c r="H16" i="1"/>
  <c r="I13" i="3"/>
  <c r="I12" i="3"/>
  <c r="N13" i="3"/>
  <c r="N14" i="3"/>
  <c r="N5" i="3"/>
  <c r="P12" i="3"/>
  <c r="I4" i="3"/>
  <c r="G15" i="1"/>
  <c r="H18" i="1"/>
  <c r="F5" i="3"/>
  <c r="J18" i="1"/>
  <c r="J19" i="1"/>
  <c r="H10" i="3"/>
  <c r="H15" i="1"/>
  <c r="K14" i="3"/>
  <c r="G16" i="1"/>
  <c r="J20" i="1"/>
  <c r="N10" i="3"/>
  <c r="F14" i="3"/>
  <c r="M10" i="3"/>
  <c r="C10" i="3"/>
  <c r="H11" i="3"/>
  <c r="N11" i="3"/>
  <c r="D11" i="3"/>
  <c r="K13" i="3"/>
  <c r="D9" i="3"/>
  <c r="I10" i="3"/>
  <c r="C11" i="3"/>
  <c r="N4" i="3"/>
  <c r="N9" i="3"/>
  <c r="J10" i="1"/>
  <c r="I9" i="3"/>
  <c r="D13" i="3"/>
  <c r="K12" i="3"/>
  <c r="H20" i="1"/>
  <c r="M9" i="3"/>
  <c r="D10" i="3"/>
  <c r="C27" i="1" l="1"/>
  <c r="C17" i="3"/>
</calcChain>
</file>

<file path=xl/sharedStrings.xml><?xml version="1.0" encoding="utf-8"?>
<sst xmlns="http://schemas.openxmlformats.org/spreadsheetml/2006/main" count="84" uniqueCount="45">
  <si>
    <t>銘柄コード</t>
    <phoneticPr fontId="1"/>
  </si>
  <si>
    <t>売買</t>
    <phoneticPr fontId="1"/>
  </si>
  <si>
    <t>注文区分</t>
    <phoneticPr fontId="1"/>
  </si>
  <si>
    <t>注文数量</t>
    <phoneticPr fontId="1"/>
  </si>
  <si>
    <t>注文単価区分</t>
    <phoneticPr fontId="1"/>
  </si>
  <si>
    <t>注文単価</t>
    <phoneticPr fontId="1"/>
  </si>
  <si>
    <t>執行条件</t>
    <phoneticPr fontId="1"/>
  </si>
  <si>
    <t>注文期限区分</t>
    <phoneticPr fontId="1"/>
  </si>
  <si>
    <t>口座区分</t>
    <phoneticPr fontId="1"/>
  </si>
  <si>
    <t>入力項目</t>
    <rPh sb="0" eb="2">
      <t>ニュウリョク</t>
    </rPh>
    <rPh sb="2" eb="4">
      <t>コウモク</t>
    </rPh>
    <phoneticPr fontId="1"/>
  </si>
  <si>
    <t>＃</t>
    <phoneticPr fontId="1"/>
  </si>
  <si>
    <t>入力値</t>
    <rPh sb="0" eb="3">
      <t>ニュウリョクチ</t>
    </rPh>
    <phoneticPr fontId="1"/>
  </si>
  <si>
    <t>銘柄コード（取引所は東証）</t>
    <rPh sb="0" eb="2">
      <t>メイガラ</t>
    </rPh>
    <rPh sb="6" eb="8">
      <t>トリヒキ</t>
    </rPh>
    <rPh sb="8" eb="9">
      <t>ジョ</t>
    </rPh>
    <rPh sb="10" eb="12">
      <t>トウショウ</t>
    </rPh>
    <phoneticPr fontId="1"/>
  </si>
  <si>
    <t>1: 売り, 3: 買い</t>
    <phoneticPr fontId="1"/>
  </si>
  <si>
    <t>0: 通常注文　（逆指値等は今回想定しない）</t>
    <rPh sb="9" eb="10">
      <t>ギャク</t>
    </rPh>
    <rPh sb="10" eb="12">
      <t>サシネ</t>
    </rPh>
    <rPh sb="12" eb="13">
      <t>トウ</t>
    </rPh>
    <rPh sb="14" eb="16">
      <t>コンカイ</t>
    </rPh>
    <rPh sb="16" eb="18">
      <t>ソウテイ</t>
    </rPh>
    <phoneticPr fontId="1"/>
  </si>
  <si>
    <t>0: 成行, 1: 指値</t>
    <rPh sb="11" eb="12">
      <t>ネ</t>
    </rPh>
    <phoneticPr fontId="1"/>
  </si>
  <si>
    <t>指値単価を入力  成行の場合は入力不要</t>
    <rPh sb="0" eb="1">
      <t>サシ</t>
    </rPh>
    <rPh sb="1" eb="2">
      <t>ネ</t>
    </rPh>
    <rPh sb="15" eb="17">
      <t>ニュウリョク</t>
    </rPh>
    <rPh sb="17" eb="19">
      <t>フヨウ</t>
    </rPh>
    <phoneticPr fontId="1"/>
  </si>
  <si>
    <t>1: 指定なし, 3: 寄付, 4: 引け, 7: 不成</t>
    <phoneticPr fontId="1"/>
  </si>
  <si>
    <t>1: 当日限り, 2: 期間指定</t>
    <phoneticPr fontId="1"/>
  </si>
  <si>
    <t>期間指定の場合　先日付を八桁で入力　YYYYMMDD</t>
    <rPh sb="0" eb="2">
      <t>キカン</t>
    </rPh>
    <rPh sb="2" eb="4">
      <t>シテイ</t>
    </rPh>
    <rPh sb="5" eb="7">
      <t>バアイ</t>
    </rPh>
    <rPh sb="8" eb="9">
      <t>サキ</t>
    </rPh>
    <rPh sb="9" eb="11">
      <t>ヒヅケ</t>
    </rPh>
    <rPh sb="12" eb="14">
      <t>ハチケタ</t>
    </rPh>
    <rPh sb="15" eb="17">
      <t>ニュウリョク</t>
    </rPh>
    <phoneticPr fontId="1"/>
  </si>
  <si>
    <t>0: 一般, 1: 特定</t>
    <phoneticPr fontId="1"/>
  </si>
  <si>
    <t>ﾈｵﾄﾚAPI注文管理ID</t>
    <rPh sb="7" eb="9">
      <t>チュウモン</t>
    </rPh>
    <rPh sb="9" eb="11">
      <t>カンリ</t>
    </rPh>
    <phoneticPr fontId="1"/>
  </si>
  <si>
    <t>入力状態</t>
    <rPh sb="0" eb="2">
      <t>ニュウリョク</t>
    </rPh>
    <rPh sb="2" eb="4">
      <t>ジョウタイ</t>
    </rPh>
    <phoneticPr fontId="1"/>
  </si>
  <si>
    <t>入力値　内容説明</t>
    <rPh sb="0" eb="3">
      <t>ニュウリョクチ</t>
    </rPh>
    <rPh sb="4" eb="6">
      <t>ナイヨウ</t>
    </rPh>
    <rPh sb="6" eb="8">
      <t>セツメイ</t>
    </rPh>
    <phoneticPr fontId="1"/>
  </si>
  <si>
    <t>注文株数を入力</t>
    <rPh sb="0" eb="2">
      <t>チュウモン</t>
    </rPh>
    <rPh sb="2" eb="4">
      <t>カブスウ</t>
    </rPh>
    <rPh sb="5" eb="7">
      <t>ニュウリョク</t>
    </rPh>
    <phoneticPr fontId="1"/>
  </si>
  <si>
    <t>現値</t>
    <rPh sb="0" eb="2">
      <t>ゲンネ</t>
    </rPh>
    <phoneticPr fontId="1"/>
  </si>
  <si>
    <t>売数量</t>
    <rPh sb="0" eb="1">
      <t>ウ</t>
    </rPh>
    <rPh sb="1" eb="3">
      <t>スウリョウ</t>
    </rPh>
    <phoneticPr fontId="1"/>
  </si>
  <si>
    <t>買数量</t>
    <rPh sb="0" eb="1">
      <t>カ</t>
    </rPh>
    <rPh sb="1" eb="3">
      <t>スウリョウ</t>
    </rPh>
    <phoneticPr fontId="1"/>
  </si>
  <si>
    <t>気配値</t>
    <rPh sb="0" eb="2">
      <t>ケハイ</t>
    </rPh>
    <rPh sb="2" eb="3">
      <t>ネ</t>
    </rPh>
    <phoneticPr fontId="1"/>
  </si>
  <si>
    <t>ユーザが管理する任意の整数（1以上100兆まで）</t>
    <rPh sb="4" eb="6">
      <t>カンリ</t>
    </rPh>
    <rPh sb="8" eb="10">
      <t>ニンイ</t>
    </rPh>
    <rPh sb="11" eb="13">
      <t>セイスウ</t>
    </rPh>
    <rPh sb="20" eb="21">
      <t>チョウ</t>
    </rPh>
    <phoneticPr fontId="1"/>
  </si>
  <si>
    <t>発注に利用したネオトレAPI用ワークシート関数　</t>
    <rPh sb="0" eb="2">
      <t>ハッチュウ</t>
    </rPh>
    <rPh sb="3" eb="5">
      <t>リヨウ</t>
    </rPh>
    <rPh sb="14" eb="15">
      <t>ヨウ</t>
    </rPh>
    <rPh sb="21" eb="23">
      <t>カンスウ</t>
    </rPh>
    <phoneticPr fontId="1"/>
  </si>
  <si>
    <t>↓</t>
    <phoneticPr fontId="1"/>
  </si>
  <si>
    <t>信用区分</t>
    <rPh sb="0" eb="2">
      <t>シンヨウ</t>
    </rPh>
    <rPh sb="2" eb="4">
      <t>クブン</t>
    </rPh>
    <phoneticPr fontId="1"/>
  </si>
  <si>
    <t>1: 制度信用（6ヶ月）、2: 一般信用（無期限）</t>
    <phoneticPr fontId="1"/>
  </si>
  <si>
    <t>注文期限</t>
    <phoneticPr fontId="1"/>
  </si>
  <si>
    <t>1: 売建, 3: 買建</t>
    <rPh sb="4" eb="5">
      <t>タ</t>
    </rPh>
    <rPh sb="11" eb="12">
      <t>タ</t>
    </rPh>
    <phoneticPr fontId="1"/>
  </si>
  <si>
    <t>信用新規建　発注サンプルシート</t>
    <rPh sb="0" eb="2">
      <t>シンヨウ</t>
    </rPh>
    <rPh sb="2" eb="4">
      <t>シンキ</t>
    </rPh>
    <rPh sb="4" eb="5">
      <t>ダテ</t>
    </rPh>
    <rPh sb="6" eb="8">
      <t>ハッチュウ</t>
    </rPh>
    <phoneticPr fontId="1"/>
  </si>
  <si>
    <t>　Excelからシンプルに買建注文・売建注文ができるサンプルシートです。</t>
    <phoneticPr fontId="1"/>
  </si>
  <si>
    <t>現物株　発注サンプルシート</t>
    <rPh sb="0" eb="2">
      <t>ゲンブツ</t>
    </rPh>
    <rPh sb="2" eb="3">
      <t>カブ</t>
    </rPh>
    <rPh sb="4" eb="6">
      <t>ハッチュウ</t>
    </rPh>
    <phoneticPr fontId="1"/>
  </si>
  <si>
    <t>　Excelからシンプルに現物株の注文ができるサンプルシートです。</t>
    <rPh sb="13" eb="15">
      <t>ゲンブツ</t>
    </rPh>
    <rPh sb="15" eb="16">
      <t>カブ</t>
    </rPh>
    <phoneticPr fontId="1"/>
  </si>
  <si>
    <t>この色のセルに関数が入力されています</t>
    <rPh sb="2" eb="3">
      <t>イロ</t>
    </rPh>
    <rPh sb="7" eb="9">
      <t>カンスウ</t>
    </rPh>
    <rPh sb="10" eb="12">
      <t>ニュウリョク</t>
    </rPh>
    <phoneticPr fontId="22"/>
  </si>
  <si>
    <t>この色のセルに値を入力して発注出来ます。</t>
    <rPh sb="2" eb="3">
      <t>イロ</t>
    </rPh>
    <rPh sb="7" eb="8">
      <t>アタイ</t>
    </rPh>
    <rPh sb="9" eb="11">
      <t>ニュウリョク</t>
    </rPh>
    <rPh sb="13" eb="17">
      <t>ハッチュウデキ</t>
    </rPh>
    <phoneticPr fontId="22"/>
  </si>
  <si>
    <t>サンプルシート使用上の注意事項</t>
    <rPh sb="7" eb="10">
      <t>シヨウジョウ</t>
    </rPh>
    <rPh sb="11" eb="13">
      <t>チュウイ</t>
    </rPh>
    <rPh sb="13" eb="15">
      <t>ジコウ</t>
    </rPh>
    <phoneticPr fontId="22"/>
  </si>
  <si>
    <t>発注　サンプルシート</t>
    <rPh sb="0" eb="2">
      <t>ハッチュウ</t>
    </rPh>
    <phoneticPr fontId="22"/>
  </si>
  <si>
    <t>v1.1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</si>
</sst>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theme="1"/>
      <name val="BIZ UDゴシック"/>
      <family val="2"/>
      <charset val="128"/>
    </font>
    <font>
      <sz val="6"/>
      <name val="BIZ UDゴシック"/>
      <family val="2"/>
      <charset val="128"/>
    </font>
    <font>
      <sz val="10"/>
      <color theme="1"/>
      <name val="BIZ UDゴシック"/>
      <family val="2"/>
      <charset val="128"/>
    </font>
    <font>
      <sz val="12"/>
      <color theme="1"/>
      <name val="BIZ UDゴシック"/>
      <family val="2"/>
      <charset val="128"/>
    </font>
    <font>
      <b/>
      <sz val="10"/>
      <color theme="1"/>
      <name val="BIZ UDゴシック"/>
      <family val="3"/>
      <charset val="128"/>
    </font>
    <font>
      <sz val="8"/>
      <color theme="1"/>
      <name val="BIZ UDゴシック"/>
      <family val="2"/>
      <charset val="128"/>
    </font>
    <font>
      <b/>
      <sz val="11"/>
      <color theme="1"/>
      <name val="BIZ UDゴシック"/>
      <family val="3"/>
      <charset val="128"/>
    </font>
    <font>
      <b/>
      <sz val="14"/>
      <color theme="1"/>
      <name val="BIZ UDゴシック"/>
      <family val="3"/>
      <charset val="128"/>
    </font>
    <font>
      <sz val="11"/>
      <color theme="1"/>
      <name val="BIZ UDゴシック"/>
      <family val="2"/>
      <charset val="128"/>
    </font>
    <font>
      <b/>
      <sz val="14"/>
      <color theme="4" tint="-0.499984740745262"/>
      <name val="BIZ UDゴシック"/>
      <family val="3"/>
      <charset val="128"/>
    </font>
    <font>
      <b/>
      <sz val="16"/>
      <color theme="1"/>
      <name val="BIZ UDゴシック"/>
      <family val="3"/>
      <charset val="128"/>
    </font>
    <font>
      <sz val="10"/>
      <color theme="1"/>
      <name val="BIZ UDゴシック"/>
      <family val="3"/>
      <charset val="128"/>
    </font>
    <font>
      <sz val="12"/>
      <color theme="1"/>
      <name val="BIZ UDゴシック"/>
      <family val="3"/>
      <charset val="128"/>
    </font>
    <font>
      <b/>
      <sz val="12"/>
      <color theme="4" tint="-0.499984740745262"/>
      <name val="BIZ UDゴシック"/>
      <family val="3"/>
      <charset val="128"/>
    </font>
    <font>
      <sz val="10.5"/>
      <color theme="1"/>
      <name val="Meiryo UI"/>
      <family val="3"/>
      <charset val="128"/>
    </font>
    <font>
      <sz val="10"/>
      <color theme="0"/>
      <name val="BIZ UDゴシック"/>
      <family val="2"/>
      <charset val="128"/>
    </font>
    <font>
      <sz val="10"/>
      <color theme="0"/>
      <name val="BIZ UDゴシック"/>
      <family val="3"/>
      <charset val="128"/>
    </font>
    <font>
      <b/>
      <sz val="12"/>
      <color theme="1"/>
      <name val="BIZ UDゴシック"/>
      <family val="3"/>
      <charset val="128"/>
    </font>
    <font>
      <b/>
      <sz val="14"/>
      <color theme="0"/>
      <name val="BIZ UDゴシック"/>
      <family val="3"/>
      <charset val="128"/>
    </font>
    <font>
      <sz val="10"/>
      <name val="BIZ UDゴシック"/>
      <family val="3"/>
      <charset val="128"/>
    </font>
    <font>
      <sz val="14"/>
      <name val="BIZ UDゴシック"/>
      <family val="3"/>
      <charset val="128"/>
    </font>
    <font>
      <sz val="9"/>
      <name val="BIZ UDゴシック"/>
      <family val="3"/>
      <charset val="128"/>
    </font>
    <font>
      <sz val="6"/>
      <name val="游ゴシック"/>
      <family val="2"/>
      <charset val="128"/>
      <scheme val="minor"/>
    </font>
    <font>
      <b/>
      <sz val="16"/>
      <color theme="0"/>
      <name val="BIZ UDゴシック"/>
      <family val="3"/>
      <charset val="128"/>
    </font>
    <font>
      <sz val="11"/>
      <color theme="1"/>
      <name val="BIZ UDゴシック"/>
      <family val="3"/>
      <charset val="128"/>
    </font>
    <font>
      <sz val="11"/>
      <color theme="1"/>
      <name val="游ゴシック"/>
      <family val="2"/>
      <charset val="128"/>
      <scheme val="minor"/>
    </font>
    <font>
      <b/>
      <sz val="18"/>
      <color theme="1"/>
      <name val="BIZ UDゴシック"/>
      <family val="3"/>
      <charset val="128"/>
    </font>
    <font>
      <sz val="11"/>
      <color rgb="FFFF0000"/>
      <name val="BIZ UDゴシック"/>
      <family val="3"/>
      <charset val="128"/>
    </font>
    <font>
      <sz val="14"/>
      <color theme="1"/>
      <name val="BIZ UD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s>
  <cellStyleXfs count="3">
    <xf numFmtId="0" fontId="0" fillId="0" borderId="0">
      <alignment vertical="center"/>
    </xf>
    <xf numFmtId="38" fontId="2" fillId="0" borderId="0" applyFont="0" applyFill="0" applyBorder="0" applyAlignment="0" applyProtection="0">
      <alignment vertical="center"/>
    </xf>
    <xf numFmtId="0" fontId="25" fillId="0" borderId="0">
      <alignment vertical="center"/>
    </xf>
  </cellStyleXfs>
  <cellXfs count="114">
    <xf numFmtId="0" fontId="0" fillId="0" borderId="0" xfId="0">
      <alignment vertical="center"/>
    </xf>
    <xf numFmtId="0" fontId="0" fillId="0" borderId="0" xfId="0" applyProtection="1">
      <alignment vertical="center"/>
      <protection hidden="1"/>
    </xf>
    <xf numFmtId="0" fontId="0" fillId="0" borderId="3" xfId="0" applyBorder="1" applyAlignment="1">
      <alignment vertical="center" shrinkToFit="1"/>
    </xf>
    <xf numFmtId="0" fontId="0" fillId="0" borderId="2" xfId="0" applyBorder="1" applyAlignment="1">
      <alignment vertical="center" shrinkToFit="1"/>
    </xf>
    <xf numFmtId="0" fontId="0" fillId="0" borderId="4" xfId="0" applyBorder="1" applyAlignment="1">
      <alignment vertical="center" shrinkToFit="1"/>
    </xf>
    <xf numFmtId="0" fontId="5" fillId="0" borderId="0" xfId="0" applyFont="1" applyProtection="1">
      <alignment vertical="center"/>
      <protection hidden="1"/>
    </xf>
    <xf numFmtId="0" fontId="6" fillId="0" borderId="0" xfId="0" applyFont="1">
      <alignment vertical="center"/>
    </xf>
    <xf numFmtId="0" fontId="7" fillId="0" borderId="0" xfId="0" applyFont="1">
      <alignment vertical="center"/>
    </xf>
    <xf numFmtId="0" fontId="0" fillId="6" borderId="1" xfId="0" applyFill="1" applyBorder="1" applyAlignment="1">
      <alignment horizontal="center" vertical="center"/>
    </xf>
    <xf numFmtId="38" fontId="0" fillId="8" borderId="3" xfId="1" applyFont="1" applyFill="1" applyBorder="1" applyAlignment="1">
      <alignment vertical="center" shrinkToFit="1"/>
    </xf>
    <xf numFmtId="38" fontId="0" fillId="8" borderId="2" xfId="1" applyFont="1" applyFill="1" applyBorder="1" applyAlignment="1">
      <alignment vertical="center" shrinkToFit="1"/>
    </xf>
    <xf numFmtId="38" fontId="0" fillId="8" borderId="4" xfId="1" applyFont="1" applyFill="1" applyBorder="1" applyAlignment="1">
      <alignment vertical="center" shrinkToFit="1"/>
    </xf>
    <xf numFmtId="38" fontId="0" fillId="0" borderId="3" xfId="1" applyFont="1" applyBorder="1" applyAlignment="1">
      <alignment vertical="center" shrinkToFit="1"/>
    </xf>
    <xf numFmtId="38" fontId="0" fillId="7" borderId="3" xfId="1" applyFont="1" applyFill="1" applyBorder="1" applyAlignment="1">
      <alignment vertical="center" shrinkToFit="1"/>
    </xf>
    <xf numFmtId="38" fontId="0" fillId="0" borderId="2" xfId="1" applyFont="1" applyBorder="1" applyAlignment="1">
      <alignment vertical="center" shrinkToFit="1"/>
    </xf>
    <xf numFmtId="38" fontId="0" fillId="7" borderId="2" xfId="1" applyFont="1" applyFill="1" applyBorder="1" applyAlignment="1">
      <alignment vertical="center" shrinkToFit="1"/>
    </xf>
    <xf numFmtId="38" fontId="0" fillId="7" borderId="4" xfId="1" applyFont="1" applyFill="1" applyBorder="1" applyAlignment="1">
      <alignment vertical="center" shrinkToFit="1"/>
    </xf>
    <xf numFmtId="0" fontId="9" fillId="0" borderId="0" xfId="0" applyFont="1" applyAlignment="1">
      <alignment horizontal="center" vertical="center"/>
    </xf>
    <xf numFmtId="0" fontId="3" fillId="2" borderId="7" xfId="0" applyFont="1" applyFill="1" applyBorder="1" applyAlignment="1">
      <alignment horizontal="right" vertical="center" indent="1"/>
    </xf>
    <xf numFmtId="0" fontId="3" fillId="2" borderId="5" xfId="0" applyFont="1" applyFill="1" applyBorder="1" applyAlignment="1">
      <alignment horizontal="right" vertical="center" indent="1"/>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indent="1"/>
    </xf>
    <xf numFmtId="0" fontId="8" fillId="0" borderId="0" xfId="0" applyFont="1" applyAlignment="1">
      <alignment horizontal="center" vertical="center"/>
    </xf>
    <xf numFmtId="0" fontId="0" fillId="3" borderId="11" xfId="0" applyFill="1" applyBorder="1" applyProtection="1">
      <alignment vertical="center"/>
      <protection hidden="1"/>
    </xf>
    <xf numFmtId="0" fontId="4" fillId="0" borderId="0" xfId="0" applyFont="1" applyAlignment="1">
      <alignment horizontal="center" vertical="center" shrinkToFit="1"/>
    </xf>
    <xf numFmtId="38" fontId="0" fillId="0" borderId="0" xfId="1" applyFont="1" applyFill="1" applyBorder="1" applyAlignment="1">
      <alignment vertical="center" shrinkToFit="1"/>
    </xf>
    <xf numFmtId="0" fontId="0" fillId="0" borderId="0" xfId="0" applyAlignment="1">
      <alignment vertical="center" shrinkToFit="1"/>
    </xf>
    <xf numFmtId="0" fontId="12" fillId="0" borderId="0" xfId="0" applyFont="1">
      <alignment vertical="center"/>
    </xf>
    <xf numFmtId="0" fontId="0" fillId="0" borderId="14" xfId="0" applyBorder="1" applyAlignment="1">
      <alignment vertical="center" shrinkToFit="1"/>
    </xf>
    <xf numFmtId="0" fontId="13" fillId="2" borderId="0" xfId="0" applyFont="1" applyFill="1" applyAlignment="1">
      <alignment horizontal="center" vertical="center"/>
    </xf>
    <xf numFmtId="0" fontId="14" fillId="0" borderId="0" xfId="0" applyFont="1" applyAlignment="1">
      <alignment horizontal="left" vertical="center"/>
    </xf>
    <xf numFmtId="0" fontId="0" fillId="0" borderId="16" xfId="0" applyBorder="1" applyAlignment="1">
      <alignment horizontal="left" vertical="center" indent="1"/>
    </xf>
    <xf numFmtId="0" fontId="16" fillId="9" borderId="20" xfId="0" applyFont="1" applyFill="1" applyBorder="1" applyAlignment="1">
      <alignment horizontal="center" vertical="center"/>
    </xf>
    <xf numFmtId="0" fontId="16" fillId="9" borderId="21" xfId="0" applyFont="1" applyFill="1" applyBorder="1" applyAlignment="1">
      <alignment horizontal="center" vertical="center"/>
    </xf>
    <xf numFmtId="0" fontId="0" fillId="0" borderId="30" xfId="0" applyBorder="1" applyAlignment="1">
      <alignment horizontal="left" vertical="center" indent="1"/>
    </xf>
    <xf numFmtId="0" fontId="0" fillId="0" borderId="29" xfId="0" applyBorder="1" applyAlignment="1">
      <alignment vertical="center" shrinkToFit="1"/>
    </xf>
    <xf numFmtId="0" fontId="16" fillId="9" borderId="24" xfId="0" applyFont="1" applyFill="1" applyBorder="1" applyAlignment="1">
      <alignment horizontal="center" vertical="center"/>
    </xf>
    <xf numFmtId="0" fontId="0" fillId="0" borderId="31" xfId="0" applyBorder="1" applyAlignment="1">
      <alignment vertical="center" shrinkToFit="1"/>
    </xf>
    <xf numFmtId="0" fontId="3" fillId="2" borderId="32" xfId="0" applyFont="1" applyFill="1" applyBorder="1" applyAlignment="1">
      <alignment horizontal="right" vertical="center" indent="1"/>
    </xf>
    <xf numFmtId="0" fontId="0" fillId="0" borderId="33" xfId="0" applyBorder="1" applyAlignment="1">
      <alignment horizontal="left" vertical="center" indent="1"/>
    </xf>
    <xf numFmtId="0" fontId="15" fillId="9" borderId="34" xfId="0" applyFont="1" applyFill="1" applyBorder="1" applyAlignment="1">
      <alignment horizontal="center" vertical="center"/>
    </xf>
    <xf numFmtId="0" fontId="16" fillId="9" borderId="35" xfId="0" applyFont="1" applyFill="1" applyBorder="1" applyAlignment="1">
      <alignment horizontal="center" vertical="center"/>
    </xf>
    <xf numFmtId="0" fontId="16" fillId="9" borderId="36" xfId="0" applyFont="1" applyFill="1" applyBorder="1" applyAlignment="1">
      <alignment horizontal="center" vertical="center"/>
    </xf>
    <xf numFmtId="0" fontId="19" fillId="0" borderId="0" xfId="0" applyFont="1">
      <alignment vertical="center"/>
    </xf>
    <xf numFmtId="0" fontId="20" fillId="0" borderId="0" xfId="0" applyFont="1" applyAlignment="1">
      <alignment vertical="center" shrinkToFit="1"/>
    </xf>
    <xf numFmtId="0" fontId="18" fillId="0" borderId="0" xfId="0" applyFont="1" applyAlignment="1">
      <alignment vertical="center" shrinkToFit="1"/>
    </xf>
    <xf numFmtId="0" fontId="23" fillId="0" borderId="0" xfId="0" applyFont="1" applyAlignment="1">
      <alignment horizontal="center" vertical="center"/>
    </xf>
    <xf numFmtId="0" fontId="24" fillId="0" borderId="0" xfId="0" applyFont="1">
      <alignment vertical="center"/>
    </xf>
    <xf numFmtId="0" fontId="21" fillId="2" borderId="1" xfId="0" applyFont="1" applyFill="1" applyBorder="1">
      <alignment vertical="center"/>
    </xf>
    <xf numFmtId="0" fontId="21" fillId="3" borderId="1" xfId="0" applyFont="1" applyFill="1" applyBorder="1">
      <alignment vertical="center"/>
    </xf>
    <xf numFmtId="0" fontId="24" fillId="0" borderId="0" xfId="2" applyFont="1">
      <alignment vertical="center"/>
    </xf>
    <xf numFmtId="0" fontId="26" fillId="0" borderId="12" xfId="2" applyFont="1" applyBorder="1">
      <alignment vertical="center"/>
    </xf>
    <xf numFmtId="0" fontId="24" fillId="0" borderId="12" xfId="2" applyFont="1" applyBorder="1">
      <alignment vertical="center"/>
    </xf>
    <xf numFmtId="0" fontId="27" fillId="0" borderId="0" xfId="2" applyFont="1">
      <alignment vertical="center"/>
    </xf>
    <xf numFmtId="0" fontId="28" fillId="0" borderId="0" xfId="2" applyFont="1">
      <alignment vertical="center"/>
    </xf>
    <xf numFmtId="1" fontId="4" fillId="0" borderId="2" xfId="0" applyNumberFormat="1" applyFont="1" applyBorder="1" applyAlignment="1">
      <alignment horizontal="center" vertical="center" shrinkToFit="1"/>
    </xf>
    <xf numFmtId="1" fontId="4" fillId="0" borderId="4" xfId="0" applyNumberFormat="1" applyFont="1" applyBorder="1" applyAlignment="1">
      <alignment horizontal="center" vertical="center" shrinkToFit="1"/>
    </xf>
    <xf numFmtId="0" fontId="7" fillId="10" borderId="8" xfId="0" applyFont="1" applyFill="1" applyBorder="1" applyAlignment="1">
      <alignment vertical="center" shrinkToFit="1"/>
    </xf>
    <xf numFmtId="0" fontId="7" fillId="10" borderId="9" xfId="0" applyFont="1" applyFill="1" applyBorder="1" applyAlignment="1">
      <alignment vertical="center" shrinkToFit="1"/>
    </xf>
    <xf numFmtId="0" fontId="7" fillId="10" borderId="10" xfId="0" applyFont="1" applyFill="1" applyBorder="1" applyAlignment="1">
      <alignment vertical="center" shrinkToFit="1"/>
    </xf>
    <xf numFmtId="0" fontId="0" fillId="6" borderId="1" xfId="0" applyFill="1" applyBorder="1" applyAlignment="1">
      <alignment horizontal="center" vertical="center"/>
    </xf>
    <xf numFmtId="1" fontId="4" fillId="0" borderId="3" xfId="0" applyNumberFormat="1" applyFont="1" applyBorder="1" applyAlignment="1">
      <alignment horizontal="center" vertical="center" shrinkToFit="1"/>
    </xf>
    <xf numFmtId="1" fontId="4" fillId="4" borderId="4" xfId="0" applyNumberFormat="1" applyFont="1" applyFill="1" applyBorder="1" applyAlignment="1">
      <alignment horizontal="center" vertical="center" shrinkToFit="1"/>
    </xf>
    <xf numFmtId="1" fontId="4" fillId="5" borderId="3" xfId="0" applyNumberFormat="1" applyFont="1" applyFill="1" applyBorder="1" applyAlignment="1">
      <alignment horizontal="center" vertical="center" shrinkToFit="1"/>
    </xf>
    <xf numFmtId="0" fontId="18" fillId="9" borderId="8" xfId="0" applyFont="1" applyFill="1" applyBorder="1" applyAlignment="1">
      <alignment vertical="center" shrinkToFit="1"/>
    </xf>
    <xf numFmtId="0" fontId="18" fillId="9" borderId="9" xfId="0" applyFont="1" applyFill="1" applyBorder="1" applyAlignment="1">
      <alignment vertical="center" shrinkToFit="1"/>
    </xf>
    <xf numFmtId="0" fontId="20" fillId="0" borderId="8" xfId="0" applyFont="1" applyBorder="1" applyAlignment="1">
      <alignment vertical="center" shrinkToFit="1"/>
    </xf>
    <xf numFmtId="0" fontId="20" fillId="0" borderId="9" xfId="0" applyFont="1" applyBorder="1" applyAlignment="1">
      <alignment vertical="center" shrinkToFit="1"/>
    </xf>
    <xf numFmtId="0" fontId="20" fillId="0" borderId="10" xfId="0" applyFont="1" applyBorder="1" applyAlignment="1">
      <alignment vertical="center" shrinkToFit="1"/>
    </xf>
    <xf numFmtId="0" fontId="3" fillId="0" borderId="12" xfId="0" applyFont="1" applyBorder="1" applyAlignment="1">
      <alignment horizontal="center" vertical="center"/>
    </xf>
    <xf numFmtId="0" fontId="12" fillId="0" borderId="13" xfId="0" applyFont="1" applyBorder="1" applyAlignment="1">
      <alignment horizontal="center" vertical="center"/>
    </xf>
    <xf numFmtId="38" fontId="10" fillId="0" borderId="12" xfId="1" applyFont="1" applyBorder="1" applyAlignment="1">
      <alignment horizontal="right" vertical="center" indent="1" shrinkToFit="1"/>
    </xf>
    <xf numFmtId="38" fontId="10" fillId="0" borderId="13" xfId="1" applyFont="1" applyBorder="1" applyAlignment="1">
      <alignment horizontal="right" vertical="center" indent="1" shrinkToFi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9" fillId="0" borderId="0" xfId="0" applyFont="1" applyAlignment="1">
      <alignment horizontal="center" vertical="center" shrinkToFit="1"/>
    </xf>
    <xf numFmtId="0" fontId="8" fillId="2" borderId="18" xfId="0" applyFont="1" applyFill="1" applyBorder="1" applyAlignment="1">
      <alignment horizontal="right" vertical="center" indent="1"/>
    </xf>
    <xf numFmtId="0" fontId="8" fillId="0" borderId="19" xfId="0" applyFont="1" applyBorder="1" applyAlignment="1">
      <alignment horizontal="right" vertical="center" indent="1"/>
    </xf>
    <xf numFmtId="0" fontId="8" fillId="2" borderId="17" xfId="0" applyFont="1" applyFill="1" applyBorder="1" applyAlignment="1">
      <alignment horizontal="right" vertical="center" indent="1"/>
    </xf>
    <xf numFmtId="0" fontId="8" fillId="0" borderId="16" xfId="0" applyFont="1" applyBorder="1" applyAlignment="1">
      <alignment horizontal="right" vertical="center" indent="1"/>
    </xf>
    <xf numFmtId="0" fontId="0" fillId="0" borderId="6" xfId="0" applyBorder="1" applyAlignment="1">
      <alignment horizontal="left" vertical="center" shrinkToFit="1"/>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0" fillId="0" borderId="17" xfId="0"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8" fillId="2" borderId="16" xfId="0" applyFont="1" applyFill="1" applyBorder="1" applyAlignment="1">
      <alignment horizontal="right" vertical="center" indent="1"/>
    </xf>
    <xf numFmtId="0" fontId="0" fillId="0" borderId="22" xfId="0" applyBorder="1" applyAlignment="1">
      <alignment horizontal="left" vertical="center" shrinkToFit="1"/>
    </xf>
    <xf numFmtId="0" fontId="0" fillId="0" borderId="23" xfId="0" applyBorder="1" applyAlignment="1">
      <alignment horizontal="left" vertical="center" shrinkToFit="1"/>
    </xf>
    <xf numFmtId="0" fontId="0" fillId="0" borderId="19" xfId="0" applyBorder="1" applyAlignment="1">
      <alignment horizontal="left" vertical="center" shrinkToFit="1"/>
    </xf>
    <xf numFmtId="0" fontId="16" fillId="9" borderId="35" xfId="0" applyFont="1" applyFill="1" applyBorder="1" applyAlignment="1">
      <alignment horizontal="center" vertical="center"/>
    </xf>
    <xf numFmtId="0" fontId="8" fillId="2" borderId="28" xfId="0" applyFont="1" applyFill="1" applyBorder="1" applyAlignment="1">
      <alignment horizontal="right" vertical="center" indent="1"/>
    </xf>
    <xf numFmtId="0" fontId="8" fillId="2" borderId="27" xfId="0" applyFont="1" applyFill="1" applyBorder="1" applyAlignment="1">
      <alignment horizontal="right" vertical="center" indent="1"/>
    </xf>
    <xf numFmtId="0" fontId="0" fillId="0" borderId="18" xfId="0" applyBorder="1" applyAlignment="1">
      <alignment horizontal="left" vertical="center" indent="1"/>
    </xf>
    <xf numFmtId="0" fontId="0" fillId="0" borderId="23" xfId="0" applyBorder="1" applyAlignment="1">
      <alignment horizontal="left" vertical="center" indent="1"/>
    </xf>
    <xf numFmtId="0" fontId="0" fillId="0" borderId="19" xfId="0" applyBorder="1" applyAlignment="1">
      <alignment horizontal="left" vertical="center" indent="1"/>
    </xf>
    <xf numFmtId="0" fontId="0" fillId="0" borderId="25"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28" xfId="0" applyBorder="1" applyAlignment="1">
      <alignment horizontal="left" vertical="center" indent="1"/>
    </xf>
    <xf numFmtId="0" fontId="0" fillId="0" borderId="26" xfId="0" applyBorder="1" applyAlignment="1">
      <alignment horizontal="left" vertical="center" indent="1"/>
    </xf>
    <xf numFmtId="0" fontId="0" fillId="0" borderId="27" xfId="0" applyBorder="1" applyAlignment="1">
      <alignment horizontal="left" vertical="center" indent="1"/>
    </xf>
    <xf numFmtId="0" fontId="13" fillId="0" borderId="0" xfId="0" applyFont="1" applyAlignment="1">
      <alignment vertical="center" shrinkToFit="1"/>
    </xf>
    <xf numFmtId="0" fontId="4" fillId="0" borderId="4" xfId="0" applyFont="1" applyBorder="1" applyAlignment="1">
      <alignment horizontal="center" vertical="center" shrinkToFit="1"/>
    </xf>
    <xf numFmtId="0" fontId="4" fillId="4" borderId="4" xfId="0" applyFont="1" applyFill="1" applyBorder="1" applyAlignment="1">
      <alignment horizontal="center" vertical="center" shrinkToFit="1"/>
    </xf>
    <xf numFmtId="0" fontId="4" fillId="5"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0" fillId="0" borderId="0" xfId="0">
      <alignment vertical="center"/>
    </xf>
    <xf numFmtId="0" fontId="4" fillId="0" borderId="3" xfId="0" applyFont="1" applyBorder="1" applyAlignment="1">
      <alignment horizontal="center" vertical="center" shrinkToFit="1"/>
    </xf>
    <xf numFmtId="0" fontId="16" fillId="9" borderId="36" xfId="0" applyFont="1" applyFill="1" applyBorder="1" applyAlignment="1">
      <alignment horizontal="center" vertical="center"/>
    </xf>
    <xf numFmtId="0" fontId="17" fillId="10" borderId="0" xfId="0" applyFont="1" applyFill="1" applyAlignment="1">
      <alignment horizontal="left" vertical="center" shrinkToFit="1"/>
    </xf>
    <xf numFmtId="0" fontId="19" fillId="0" borderId="9" xfId="0" applyFont="1" applyBorder="1">
      <alignment vertical="center"/>
    </xf>
    <xf numFmtId="0" fontId="19" fillId="0" borderId="10" xfId="0" applyFont="1" applyBorder="1">
      <alignment vertical="center"/>
    </xf>
  </cellXfs>
  <cellStyles count="3">
    <cellStyle name="桁区切り" xfId="1" builtinId="6"/>
    <cellStyle name="標準" xfId="0" builtinId="0"/>
    <cellStyle name="標準 2" xfId="2" xr:uid="{F23B553E-3846-48CC-A3C2-603CC0CD90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3</xdr:row>
      <xdr:rowOff>190501</xdr:rowOff>
    </xdr:from>
    <xdr:to>
      <xdr:col>16</xdr:col>
      <xdr:colOff>263278</xdr:colOff>
      <xdr:row>17</xdr:row>
      <xdr:rowOff>28575</xdr:rowOff>
    </xdr:to>
    <xdr:pic>
      <xdr:nvPicPr>
        <xdr:cNvPr id="10" name="図 9">
          <a:extLst>
            <a:ext uri="{FF2B5EF4-FFF2-40B4-BE49-F238E27FC236}">
              <a16:creationId xmlns:a16="http://schemas.microsoft.com/office/drawing/2014/main" id="{91BBC8B6-B726-AAC7-2E20-06898C2A41BD}"/>
            </a:ext>
          </a:extLst>
        </xdr:cNvPr>
        <xdr:cNvPicPr>
          <a:picLocks noChangeAspect="1"/>
        </xdr:cNvPicPr>
      </xdr:nvPicPr>
      <xdr:blipFill>
        <a:blip xmlns:r="http://schemas.openxmlformats.org/officeDocument/2006/relationships" r:embed="rId1"/>
        <a:stretch>
          <a:fillRect/>
        </a:stretch>
      </xdr:blipFill>
      <xdr:spPr>
        <a:xfrm>
          <a:off x="561975" y="933451"/>
          <a:ext cx="6559303" cy="3305174"/>
        </a:xfrm>
        <a:prstGeom prst="rect">
          <a:avLst/>
        </a:prstGeom>
      </xdr:spPr>
    </xdr:pic>
    <xdr:clientData/>
  </xdr:twoCellAnchor>
  <xdr:twoCellAnchor>
    <xdr:from>
      <xdr:col>1</xdr:col>
      <xdr:colOff>0</xdr:colOff>
      <xdr:row>21</xdr:row>
      <xdr:rowOff>0</xdr:rowOff>
    </xdr:from>
    <xdr:to>
      <xdr:col>23</xdr:col>
      <xdr:colOff>381000</xdr:colOff>
      <xdr:row>25</xdr:row>
      <xdr:rowOff>0</xdr:rowOff>
    </xdr:to>
    <xdr:sp macro="" textlink="">
      <xdr:nvSpPr>
        <xdr:cNvPr id="3" name="正方形/長方形 2">
          <a:extLst>
            <a:ext uri="{FF2B5EF4-FFF2-40B4-BE49-F238E27FC236}">
              <a16:creationId xmlns:a16="http://schemas.microsoft.com/office/drawing/2014/main" id="{1B517CB6-73C1-495D-8B8C-37934EB80A3F}"/>
            </a:ext>
          </a:extLst>
        </xdr:cNvPr>
        <xdr:cNvSpPr/>
      </xdr:nvSpPr>
      <xdr:spPr>
        <a:xfrm>
          <a:off x="428625" y="5200650"/>
          <a:ext cx="9810750" cy="9906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当サンプルシートは、特定の銘柄や商品の勧誘や売買の推奨等を目的としたものではありません。</a:t>
          </a: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当サンプルシートは、株式市場全般の推奨や株価動向の上昇または下落を示唆するものではありません。</a:t>
          </a: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投資にあたっての最終判断はお客さまご自身でお願いいたします。</a:t>
          </a:r>
          <a:endParaRPr kumimoji="1" lang="en-US" altLang="ja-JP" sz="14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16</xdr:col>
      <xdr:colOff>419100</xdr:colOff>
      <xdr:row>17</xdr:row>
      <xdr:rowOff>161925</xdr:rowOff>
    </xdr:from>
    <xdr:to>
      <xdr:col>25</xdr:col>
      <xdr:colOff>15688</xdr:colOff>
      <xdr:row>19</xdr:row>
      <xdr:rowOff>171450</xdr:rowOff>
    </xdr:to>
    <xdr:sp macro="" textlink="">
      <xdr:nvSpPr>
        <xdr:cNvPr id="4" name="吹き出し: 線 3">
          <a:extLst>
            <a:ext uri="{FF2B5EF4-FFF2-40B4-BE49-F238E27FC236}">
              <a16:creationId xmlns:a16="http://schemas.microsoft.com/office/drawing/2014/main" id="{9453BCB7-6811-44C1-BF5D-419E92A03733}"/>
            </a:ext>
          </a:extLst>
        </xdr:cNvPr>
        <xdr:cNvSpPr/>
      </xdr:nvSpPr>
      <xdr:spPr>
        <a:xfrm>
          <a:off x="7277100" y="4371975"/>
          <a:ext cx="3454213" cy="504825"/>
        </a:xfrm>
        <a:prstGeom prst="borderCallout1">
          <a:avLst>
            <a:gd name="adj1" fmla="val 28989"/>
            <a:gd name="adj2" fmla="val -3187"/>
            <a:gd name="adj3" fmla="val -52042"/>
            <a:gd name="adj4" fmla="val -13341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発注情報で不足している情報が表示されます。</a:t>
          </a:r>
        </a:p>
      </xdr:txBody>
    </xdr:sp>
    <xdr:clientData/>
  </xdr:twoCellAnchor>
  <xdr:twoCellAnchor>
    <xdr:from>
      <xdr:col>3</xdr:col>
      <xdr:colOff>371475</xdr:colOff>
      <xdr:row>3</xdr:row>
      <xdr:rowOff>171450</xdr:rowOff>
    </xdr:from>
    <xdr:to>
      <xdr:col>6</xdr:col>
      <xdr:colOff>180975</xdr:colOff>
      <xdr:row>12</xdr:row>
      <xdr:rowOff>152400</xdr:rowOff>
    </xdr:to>
    <xdr:sp macro="" textlink="">
      <xdr:nvSpPr>
        <xdr:cNvPr id="6" name="正方形/長方形 5">
          <a:extLst>
            <a:ext uri="{FF2B5EF4-FFF2-40B4-BE49-F238E27FC236}">
              <a16:creationId xmlns:a16="http://schemas.microsoft.com/office/drawing/2014/main" id="{46FCB38D-0CDF-45E3-A45E-B9951597150E}"/>
            </a:ext>
          </a:extLst>
        </xdr:cNvPr>
        <xdr:cNvSpPr/>
      </xdr:nvSpPr>
      <xdr:spPr>
        <a:xfrm>
          <a:off x="1657350" y="914400"/>
          <a:ext cx="1095375" cy="2209800"/>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8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104775</xdr:colOff>
      <xdr:row>3</xdr:row>
      <xdr:rowOff>19050</xdr:rowOff>
    </xdr:from>
    <xdr:to>
      <xdr:col>24</xdr:col>
      <xdr:colOff>276225</xdr:colOff>
      <xdr:row>5</xdr:row>
      <xdr:rowOff>9525</xdr:rowOff>
    </xdr:to>
    <xdr:sp macro="" textlink="">
      <xdr:nvSpPr>
        <xdr:cNvPr id="7" name="吹き出し: 線 6">
          <a:extLst>
            <a:ext uri="{FF2B5EF4-FFF2-40B4-BE49-F238E27FC236}">
              <a16:creationId xmlns:a16="http://schemas.microsoft.com/office/drawing/2014/main" id="{9EA5A2A7-7940-49D8-8792-C45EB4F61294}"/>
            </a:ext>
          </a:extLst>
        </xdr:cNvPr>
        <xdr:cNvSpPr/>
      </xdr:nvSpPr>
      <xdr:spPr>
        <a:xfrm>
          <a:off x="7391400" y="762000"/>
          <a:ext cx="3171825" cy="485775"/>
        </a:xfrm>
        <a:prstGeom prst="borderCallout1">
          <a:avLst>
            <a:gd name="adj1" fmla="val 52675"/>
            <a:gd name="adj2" fmla="val -2586"/>
            <a:gd name="adj3" fmla="val 127917"/>
            <a:gd name="adj4" fmla="val -14849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黄色セル内の値を埋める事で発注が可能です。</a:t>
          </a:r>
        </a:p>
      </xdr:txBody>
    </xdr:sp>
    <xdr:clientData/>
  </xdr:twoCellAnchor>
  <xdr:twoCellAnchor>
    <xdr:from>
      <xdr:col>17</xdr:col>
      <xdr:colOff>342900</xdr:colOff>
      <xdr:row>11</xdr:row>
      <xdr:rowOff>114300</xdr:rowOff>
    </xdr:from>
    <xdr:to>
      <xdr:col>25</xdr:col>
      <xdr:colOff>368113</xdr:colOff>
      <xdr:row>14</xdr:row>
      <xdr:rowOff>9525</xdr:rowOff>
    </xdr:to>
    <xdr:sp macro="" textlink="">
      <xdr:nvSpPr>
        <xdr:cNvPr id="8" name="吹き出し: 線 7">
          <a:extLst>
            <a:ext uri="{FF2B5EF4-FFF2-40B4-BE49-F238E27FC236}">
              <a16:creationId xmlns:a16="http://schemas.microsoft.com/office/drawing/2014/main" id="{138F9DDB-8588-4EA5-9597-648B58AA5915}"/>
            </a:ext>
          </a:extLst>
        </xdr:cNvPr>
        <xdr:cNvSpPr/>
      </xdr:nvSpPr>
      <xdr:spPr>
        <a:xfrm>
          <a:off x="7629525" y="2838450"/>
          <a:ext cx="3454213" cy="638175"/>
        </a:xfrm>
        <a:prstGeom prst="borderCallout1">
          <a:avLst>
            <a:gd name="adj1" fmla="val 66275"/>
            <a:gd name="adj2" fmla="val -3188"/>
            <a:gd name="adj3" fmla="val 115287"/>
            <a:gd name="adj4" fmla="val -17478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発注用の関数が入力されています。</a:t>
          </a:r>
        </a:p>
      </xdr:txBody>
    </xdr:sp>
    <xdr:clientData/>
  </xdr:twoCellAnchor>
  <xdr:twoCellAnchor>
    <xdr:from>
      <xdr:col>12</xdr:col>
      <xdr:colOff>28576</xdr:colOff>
      <xdr:row>3</xdr:row>
      <xdr:rowOff>171450</xdr:rowOff>
    </xdr:from>
    <xdr:to>
      <xdr:col>16</xdr:col>
      <xdr:colOff>314326</xdr:colOff>
      <xdr:row>12</xdr:row>
      <xdr:rowOff>228600</xdr:rowOff>
    </xdr:to>
    <xdr:sp macro="" textlink="">
      <xdr:nvSpPr>
        <xdr:cNvPr id="9" name="正方形/長方形 8">
          <a:extLst>
            <a:ext uri="{FF2B5EF4-FFF2-40B4-BE49-F238E27FC236}">
              <a16:creationId xmlns:a16="http://schemas.microsoft.com/office/drawing/2014/main" id="{EA0E021B-73A1-42E0-87BD-C8484CA2821A}"/>
            </a:ext>
          </a:extLst>
        </xdr:cNvPr>
        <xdr:cNvSpPr/>
      </xdr:nvSpPr>
      <xdr:spPr>
        <a:xfrm>
          <a:off x="5172076" y="914400"/>
          <a:ext cx="2000250" cy="2286000"/>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8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180975</xdr:colOff>
      <xdr:row>6</xdr:row>
      <xdr:rowOff>76200</xdr:rowOff>
    </xdr:from>
    <xdr:to>
      <xdr:col>25</xdr:col>
      <xdr:colOff>206188</xdr:colOff>
      <xdr:row>8</xdr:row>
      <xdr:rowOff>219075</xdr:rowOff>
    </xdr:to>
    <xdr:sp macro="" textlink="">
      <xdr:nvSpPr>
        <xdr:cNvPr id="11" name="吹き出し: 線 10">
          <a:extLst>
            <a:ext uri="{FF2B5EF4-FFF2-40B4-BE49-F238E27FC236}">
              <a16:creationId xmlns:a16="http://schemas.microsoft.com/office/drawing/2014/main" id="{094EE7A9-A95B-4717-95BC-594BB5A4158C}"/>
            </a:ext>
          </a:extLst>
        </xdr:cNvPr>
        <xdr:cNvSpPr/>
      </xdr:nvSpPr>
      <xdr:spPr>
        <a:xfrm>
          <a:off x="7467600" y="1562100"/>
          <a:ext cx="3454213" cy="638175"/>
        </a:xfrm>
        <a:prstGeom prst="borderCallout1">
          <a:avLst>
            <a:gd name="adj1" fmla="val 57320"/>
            <a:gd name="adj2" fmla="val -2912"/>
            <a:gd name="adj3" fmla="val 31705"/>
            <a:gd name="adj4" fmla="val -2532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BIZ UDゴシック" panose="020B0400000000000000" pitchFamily="49" charset="-128"/>
              <a:ea typeface="BIZ UDゴシック" panose="020B0400000000000000" pitchFamily="49" charset="-128"/>
            </a:rPr>
            <a:t>黄色セルに入力した銘柄コードの情報が反映されます。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314325</xdr:colOff>
      <xdr:row>3</xdr:row>
      <xdr:rowOff>85725</xdr:rowOff>
    </xdr:from>
    <xdr:to>
      <xdr:col>21</xdr:col>
      <xdr:colOff>605044</xdr:colOff>
      <xdr:row>8</xdr:row>
      <xdr:rowOff>266700</xdr:rowOff>
    </xdr:to>
    <xdr:sp macro="" textlink="">
      <xdr:nvSpPr>
        <xdr:cNvPr id="3" name="正方形/長方形 2">
          <a:extLst>
            <a:ext uri="{FF2B5EF4-FFF2-40B4-BE49-F238E27FC236}">
              <a16:creationId xmlns:a16="http://schemas.microsoft.com/office/drawing/2014/main" id="{EED219E6-C022-45BD-B03C-4379F7D02E0F}"/>
            </a:ext>
          </a:extLst>
        </xdr:cNvPr>
        <xdr:cNvSpPr/>
      </xdr:nvSpPr>
      <xdr:spPr>
        <a:xfrm>
          <a:off x="10182225" y="847725"/>
          <a:ext cx="6386719" cy="1133475"/>
        </a:xfrm>
        <a:prstGeom prst="rect">
          <a:avLst/>
        </a:prstGeom>
        <a:solidFill>
          <a:schemeClr val="accent1">
            <a:lumMod val="20000"/>
            <a:lumOff val="80000"/>
            <a:alpha val="30196"/>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当サンプルシートは、特定の銘柄や商品の勧誘や売買の推奨等を目的としたものではありません。</a:t>
          </a:r>
        </a:p>
        <a:p>
          <a:pPr algn="l"/>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当サンプルシートは、株式市場全般の推奨や株価動向の上昇または下落を示唆するものではありません。</a:t>
          </a:r>
        </a:p>
        <a:p>
          <a:pPr algn="l"/>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投資にあたっての最終判断はお客さまご自身でお願いいたします。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238125</xdr:colOff>
      <xdr:row>2</xdr:row>
      <xdr:rowOff>57150</xdr:rowOff>
    </xdr:from>
    <xdr:to>
      <xdr:col>28</xdr:col>
      <xdr:colOff>561975</xdr:colOff>
      <xdr:row>8</xdr:row>
      <xdr:rowOff>47625</xdr:rowOff>
    </xdr:to>
    <xdr:sp macro="" textlink="">
      <xdr:nvSpPr>
        <xdr:cNvPr id="2" name="正方形/長方形 1">
          <a:extLst>
            <a:ext uri="{FF2B5EF4-FFF2-40B4-BE49-F238E27FC236}">
              <a16:creationId xmlns:a16="http://schemas.microsoft.com/office/drawing/2014/main" id="{A632A72A-5601-4A44-B49B-F63A8B3EBE50}"/>
            </a:ext>
          </a:extLst>
        </xdr:cNvPr>
        <xdr:cNvSpPr/>
      </xdr:nvSpPr>
      <xdr:spPr>
        <a:xfrm>
          <a:off x="10591800" y="590550"/>
          <a:ext cx="6419850" cy="1133475"/>
        </a:xfrm>
        <a:prstGeom prst="rect">
          <a:avLst/>
        </a:prstGeom>
        <a:solidFill>
          <a:schemeClr val="accent1">
            <a:lumMod val="20000"/>
            <a:lumOff val="80000"/>
            <a:alpha val="30196"/>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当サンプルシートは、特定の銘柄や商品の勧誘や売買の推奨等を目的としたものではありません。</a:t>
          </a:r>
        </a:p>
        <a:p>
          <a:pPr algn="l"/>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当サンプルシートは、株式市場全般の推奨や株価動向の上昇または下落を示唆するものではありません。</a:t>
          </a:r>
        </a:p>
        <a:p>
          <a:pPr algn="l"/>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投資にあたっての最終判断はお客さまご自身でお願いいたします。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3A323-406D-45B3-96DA-8B807D12C703}">
  <sheetPr>
    <pageSetUpPr fitToPage="1"/>
  </sheetPr>
  <dimension ref="B1:R41"/>
  <sheetViews>
    <sheetView showGridLines="0" tabSelected="1" workbookViewId="0"/>
  </sheetViews>
  <sheetFormatPr defaultColWidth="6.42578125" defaultRowHeight="30" customHeight="1"/>
  <cols>
    <col min="1" max="16384" width="6.42578125" style="51"/>
  </cols>
  <sheetData>
    <row r="1" spans="2:18" ht="20.100000000000001" customHeight="1"/>
    <row r="2" spans="2:18" ht="20.100000000000001" customHeight="1">
      <c r="B2" s="52" t="s">
        <v>43</v>
      </c>
      <c r="C2" s="53"/>
      <c r="D2" s="53"/>
      <c r="E2" s="53"/>
      <c r="F2" s="53"/>
      <c r="G2" s="53"/>
      <c r="H2" s="53"/>
      <c r="I2" s="53"/>
      <c r="J2" s="53"/>
      <c r="K2" s="53"/>
      <c r="L2" s="53"/>
      <c r="M2" s="53"/>
      <c r="N2" s="53"/>
      <c r="O2" s="53"/>
      <c r="P2" s="53"/>
      <c r="R2" s="51" t="s">
        <v>44</v>
      </c>
    </row>
    <row r="3" spans="2:18" ht="20.100000000000001" customHeight="1"/>
    <row r="4" spans="2:18" ht="20.100000000000001" customHeight="1">
      <c r="B4" s="54"/>
      <c r="C4" s="54"/>
    </row>
    <row r="5" spans="2:18" ht="20.100000000000001" customHeight="1">
      <c r="B5" s="54"/>
      <c r="C5" s="54"/>
    </row>
    <row r="6" spans="2:18" ht="20.100000000000001" customHeight="1"/>
    <row r="7" spans="2:18" ht="20.100000000000001" customHeight="1"/>
    <row r="8" spans="2:18" ht="20.100000000000001" customHeight="1">
      <c r="C8" s="55"/>
    </row>
    <row r="9" spans="2:18" ht="20.100000000000001" customHeight="1"/>
    <row r="10" spans="2:18" ht="20.100000000000001" customHeight="1"/>
    <row r="11" spans="2:18" ht="20.100000000000001" customHeight="1"/>
    <row r="12" spans="2:18" ht="20.100000000000001" customHeight="1"/>
    <row r="13" spans="2:18" ht="20.100000000000001" customHeight="1"/>
    <row r="14" spans="2:18" ht="20.100000000000001" customHeight="1"/>
    <row r="15" spans="2:18" ht="20.100000000000001" customHeight="1"/>
    <row r="16" spans="2:18" ht="20.100000000000001" customHeight="1"/>
    <row r="17" spans="2:16" ht="20.100000000000001" customHeight="1"/>
    <row r="18" spans="2:16" ht="20.100000000000001" customHeight="1"/>
    <row r="19" spans="2:16" ht="20.100000000000001" customHeight="1"/>
    <row r="20" spans="2:16" ht="20.100000000000001" customHeight="1">
      <c r="B20" s="52" t="s">
        <v>42</v>
      </c>
      <c r="C20" s="53"/>
      <c r="D20" s="53"/>
      <c r="E20" s="53"/>
      <c r="F20" s="53"/>
      <c r="G20" s="53"/>
      <c r="H20" s="53"/>
      <c r="I20" s="53"/>
      <c r="J20" s="53"/>
      <c r="K20" s="53"/>
      <c r="L20" s="53"/>
      <c r="M20" s="53"/>
      <c r="N20" s="53"/>
      <c r="O20" s="53"/>
      <c r="P20" s="53"/>
    </row>
    <row r="21" spans="2:16" ht="20.100000000000001" customHeight="1"/>
    <row r="22" spans="2:16" ht="20.100000000000001" customHeight="1"/>
    <row r="23" spans="2:16" ht="20.100000000000001" customHeight="1"/>
    <row r="24" spans="2:16" ht="20.100000000000001" customHeight="1"/>
    <row r="25" spans="2:16" ht="20.100000000000001" customHeight="1"/>
    <row r="26" spans="2:16" ht="20.100000000000001" customHeight="1"/>
    <row r="27" spans="2:16" ht="20.100000000000001" customHeight="1"/>
    <row r="28" spans="2:16" ht="20.100000000000001" customHeight="1"/>
    <row r="29" spans="2:16" ht="20.100000000000001" customHeight="1"/>
    <row r="30" spans="2:16" ht="20.100000000000001" customHeight="1"/>
    <row r="31" spans="2:16" ht="20.100000000000001" customHeight="1"/>
    <row r="32" spans="2:1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sheetData>
  <sheetProtection algorithmName="SHA-512" hashValue="D4nR7t4F3D9DBi+NG4eOkhdyIA3FXJB7Ya99K/6gcuqj1PMFjHcWoP5RAjFQgwlAX0i+v2zzdsQavvvYMjht9Q==" saltValue="qj83m8OZwA9dgIS6pSZggQ==" spinCount="100000" sheet="1" objects="1" scenarios="1"/>
  <phoneticPr fontId="1"/>
  <pageMargins left="0.70866141732283472" right="0.70866141732283472" top="0.74803149606299213" bottom="0.74803149606299213" header="0.31496062992125984" footer="0.31496062992125984"/>
  <pageSetup paperSize="9" scale="81" fitToHeight="0" orientation="landscape" r:id="rId1"/>
  <headerFooter>
    <oddHeader>&amp;L&amp;F - &amp;A&amp;R&amp;D</oddHeader>
    <oddFooter>&amp;CCopyright(C) SBI Neotrade Securities Co., Ltd. All Rights Reserved.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7C544-B0D8-47DE-A31F-BCA524DB7281}">
  <dimension ref="B1:S27"/>
  <sheetViews>
    <sheetView showGridLines="0" zoomScaleNormal="100" zoomScaleSheetLayoutView="115" workbookViewId="0">
      <selection activeCell="N18" sqref="N18"/>
    </sheetView>
  </sheetViews>
  <sheetFormatPr defaultRowHeight="20.100000000000001" customHeight="1"/>
  <cols>
    <col min="1" max="1" width="2.7109375" customWidth="1"/>
    <col min="2" max="2" width="5.7109375" customWidth="1"/>
    <col min="3" max="3" width="20.7109375" customWidth="1"/>
    <col min="4" max="4" width="19.7109375" customWidth="1"/>
    <col min="5" max="5" width="50.7109375" customWidth="1"/>
    <col min="11" max="11" width="2.7109375" customWidth="1"/>
  </cols>
  <sheetData>
    <row r="1" spans="2:19" ht="15" customHeight="1" thickBot="1">
      <c r="F1" s="31"/>
      <c r="L1" s="31"/>
    </row>
    <row r="2" spans="2:19" ht="30" customHeight="1" thickBot="1">
      <c r="B2" s="65" t="s">
        <v>38</v>
      </c>
      <c r="C2" s="66"/>
      <c r="D2" s="66"/>
      <c r="E2" s="67" t="s">
        <v>39</v>
      </c>
      <c r="F2" s="68"/>
      <c r="G2" s="68"/>
      <c r="H2" s="68"/>
      <c r="I2" s="68"/>
      <c r="J2" s="69"/>
      <c r="K2" s="44"/>
      <c r="L2" s="44"/>
      <c r="M2" s="44"/>
      <c r="N2" s="44"/>
      <c r="O2" s="44"/>
      <c r="P2" s="44"/>
    </row>
    <row r="3" spans="2:19" ht="15" customHeight="1">
      <c r="B3" s="46"/>
      <c r="C3" s="46"/>
      <c r="D3" s="46"/>
      <c r="E3" s="45"/>
      <c r="F3" s="45"/>
      <c r="G3" s="45"/>
      <c r="H3" s="45"/>
      <c r="I3" s="45"/>
      <c r="J3" s="45"/>
      <c r="K3" s="44"/>
      <c r="L3" s="44"/>
      <c r="M3" s="44"/>
      <c r="N3" s="44"/>
      <c r="O3" s="44"/>
      <c r="P3" s="44"/>
    </row>
    <row r="4" spans="2:19" ht="15" customHeight="1">
      <c r="B4" s="46"/>
      <c r="C4" s="50" t="s">
        <v>40</v>
      </c>
      <c r="D4" s="47"/>
      <c r="E4" s="47"/>
      <c r="F4" s="47"/>
      <c r="G4" s="47"/>
      <c r="H4" s="48"/>
      <c r="I4" s="48"/>
      <c r="K4" s="44"/>
      <c r="L4" s="44"/>
      <c r="M4" s="44"/>
      <c r="N4" s="44"/>
      <c r="O4" s="44"/>
      <c r="P4" s="44"/>
    </row>
    <row r="5" spans="2:19" ht="15" customHeight="1">
      <c r="B5" s="46"/>
      <c r="C5" s="46"/>
      <c r="D5" s="46"/>
      <c r="E5" s="45"/>
      <c r="F5" s="45"/>
      <c r="G5" s="45"/>
      <c r="H5" s="45"/>
      <c r="I5" s="45"/>
      <c r="J5" s="45"/>
      <c r="K5" s="44"/>
      <c r="L5" s="44"/>
      <c r="M5" s="44"/>
      <c r="N5" s="44"/>
      <c r="O5" s="44"/>
      <c r="P5" s="44"/>
    </row>
    <row r="6" spans="2:19" ht="15" customHeight="1">
      <c r="B6" s="46"/>
      <c r="C6" s="49" t="s">
        <v>41</v>
      </c>
      <c r="D6" s="46"/>
      <c r="E6" s="45"/>
      <c r="F6" s="45"/>
      <c r="G6" s="45"/>
      <c r="H6" s="45"/>
      <c r="I6" s="45"/>
      <c r="J6" s="45"/>
      <c r="K6" s="44"/>
      <c r="L6" s="44"/>
      <c r="M6" s="44"/>
      <c r="N6" s="44"/>
      <c r="O6" s="44"/>
      <c r="P6" s="44"/>
    </row>
    <row r="7" spans="2:19" ht="15" customHeight="1">
      <c r="F7" s="31"/>
      <c r="L7" s="31"/>
    </row>
    <row r="8" spans="2:19" ht="15" customHeight="1" thickBot="1"/>
    <row r="9" spans="2:19" ht="30" customHeight="1" thickBot="1">
      <c r="B9" s="41" t="s">
        <v>10</v>
      </c>
      <c r="C9" s="42" t="s">
        <v>9</v>
      </c>
      <c r="D9" s="42" t="s">
        <v>11</v>
      </c>
      <c r="E9" s="43" t="s">
        <v>23</v>
      </c>
      <c r="G9" s="17">
        <f>D11</f>
        <v>0</v>
      </c>
      <c r="H9" s="76" t="str">
        <f>_xll.SNT.StockInst(D11,"銘柄名称")</f>
        <v>=SNT.StockInst(D11,"銘柄名称") =&gt; 銘柄コードが不正です</v>
      </c>
      <c r="I9" s="76"/>
      <c r="J9" s="76"/>
    </row>
    <row r="10" spans="2:19" ht="20.100000000000001" customHeight="1">
      <c r="B10" s="37">
        <v>1</v>
      </c>
      <c r="C10" s="38" t="s">
        <v>21</v>
      </c>
      <c r="D10" s="39">
        <v>1</v>
      </c>
      <c r="E10" s="40" t="s">
        <v>29</v>
      </c>
      <c r="G10" s="70" t="s">
        <v>25</v>
      </c>
      <c r="H10" s="72" t="str">
        <f>_xll.SNT.StockInst($D$11,"現値")</f>
        <v>=SNT.StockInst($D$11,"現値") =&gt; 銘柄コードが不正です</v>
      </c>
      <c r="I10" s="72"/>
      <c r="J10" s="74" t="str">
        <f>MID(_xll.SNT.StockInst($D$11,"現値日時"),12,5)</f>
        <v>ockIn</v>
      </c>
    </row>
    <row r="11" spans="2:19" ht="20.100000000000001" customHeight="1" thickBot="1">
      <c r="B11" s="33">
        <v>2</v>
      </c>
      <c r="C11" s="3" t="s">
        <v>0</v>
      </c>
      <c r="D11" s="18"/>
      <c r="E11" s="32" t="s">
        <v>12</v>
      </c>
      <c r="G11" s="71"/>
      <c r="H11" s="73"/>
      <c r="I11" s="73"/>
      <c r="J11" s="75"/>
    </row>
    <row r="12" spans="2:19" ht="20.100000000000001" customHeight="1">
      <c r="B12" s="33">
        <v>3</v>
      </c>
      <c r="C12" s="3" t="s">
        <v>1</v>
      </c>
      <c r="D12" s="18">
        <v>3</v>
      </c>
      <c r="E12" s="32" t="s">
        <v>13</v>
      </c>
    </row>
    <row r="13" spans="2:19" ht="20.100000000000001" customHeight="1">
      <c r="B13" s="33">
        <v>4</v>
      </c>
      <c r="C13" s="3" t="s">
        <v>2</v>
      </c>
      <c r="D13" s="18">
        <v>0</v>
      </c>
      <c r="E13" s="32" t="s">
        <v>14</v>
      </c>
    </row>
    <row r="14" spans="2:19" ht="20.100000000000001" customHeight="1">
      <c r="B14" s="33">
        <v>5</v>
      </c>
      <c r="C14" s="3" t="s">
        <v>3</v>
      </c>
      <c r="D14" s="18">
        <v>100</v>
      </c>
      <c r="E14" s="32" t="s">
        <v>24</v>
      </c>
      <c r="G14" s="8" t="s">
        <v>26</v>
      </c>
      <c r="H14" s="61" t="s">
        <v>28</v>
      </c>
      <c r="I14" s="61"/>
      <c r="J14" s="8" t="s">
        <v>27</v>
      </c>
    </row>
    <row r="15" spans="2:19" ht="20.100000000000001" customHeight="1">
      <c r="B15" s="33">
        <v>6</v>
      </c>
      <c r="C15" s="3" t="s">
        <v>4</v>
      </c>
      <c r="D15" s="18">
        <v>1</v>
      </c>
      <c r="E15" s="32" t="s">
        <v>15</v>
      </c>
      <c r="G15" s="9" t="str">
        <f>_xll.SNT.StockInst($D$11,"売気配数量_3本目")</f>
        <v>=SNT.StockInst($D$11,"売気配数量_3本目") =&gt; 銘柄コードが不正です</v>
      </c>
      <c r="H15" s="62" t="str">
        <f>_xll.SNT.StockInst($D$11,"売気配価格_3本目")</f>
        <v>=SNT.StockInst($D$11,"売気配価格_3本目") =&gt; 銘柄コードが不正です</v>
      </c>
      <c r="I15" s="62"/>
      <c r="J15" s="2"/>
      <c r="S15" s="20"/>
    </row>
    <row r="16" spans="2:19" ht="20.100000000000001" customHeight="1">
      <c r="B16" s="33">
        <v>7</v>
      </c>
      <c r="C16" s="3" t="s">
        <v>5</v>
      </c>
      <c r="D16" s="18">
        <v>3300</v>
      </c>
      <c r="E16" s="32" t="s">
        <v>16</v>
      </c>
      <c r="G16" s="10" t="str">
        <f>_xll.SNT.StockInst($D$11,"売気配数量_2本目")</f>
        <v>=SNT.StockInst($D$11,"売気配数量_2本目") =&gt; 銘柄コードが不正です</v>
      </c>
      <c r="H16" s="56" t="str">
        <f>_xll.SNT.StockInst($D$11,"売気配価格_2本目")</f>
        <v>=SNT.StockInst($D$11,"売気配価格_2本目") =&gt; 銘柄コードが不正です</v>
      </c>
      <c r="I16" s="56"/>
      <c r="J16" s="3"/>
    </row>
    <row r="17" spans="2:10" ht="20.100000000000001" customHeight="1">
      <c r="B17" s="33">
        <v>8</v>
      </c>
      <c r="C17" s="3" t="s">
        <v>6</v>
      </c>
      <c r="D17" s="18">
        <v>3</v>
      </c>
      <c r="E17" s="32" t="s">
        <v>17</v>
      </c>
      <c r="G17" s="11" t="str">
        <f>_xll.SNT.StockInst($D$11,"売気配数量_1本目")</f>
        <v>=SNT.StockInst($D$11,"売気配数量_1本目") =&gt; 銘柄コードが不正です</v>
      </c>
      <c r="H17" s="63" t="str">
        <f>_xll.SNT.StockInst($D$11,"売気配価格_1本目")</f>
        <v>=SNT.StockInst($D$11,"売気配価格_1本目") =&gt; 銘柄コードが不正です</v>
      </c>
      <c r="I17" s="63"/>
      <c r="J17" s="4"/>
    </row>
    <row r="18" spans="2:10" ht="20.100000000000001" customHeight="1">
      <c r="B18" s="33">
        <v>9</v>
      </c>
      <c r="C18" s="3" t="s">
        <v>7</v>
      </c>
      <c r="D18" s="18">
        <v>1</v>
      </c>
      <c r="E18" s="32" t="s">
        <v>18</v>
      </c>
      <c r="G18" s="12"/>
      <c r="H18" s="64" t="str">
        <f>_xll.SNT.StockInst($D$11,"買気配価格_1本目")</f>
        <v>=SNT.StockInst($D$11,"買気配価格_1本目") =&gt; 銘柄コードが不正です</v>
      </c>
      <c r="I18" s="64"/>
      <c r="J18" s="13" t="str">
        <f>_xll.SNT.StockInst($D$11,"買気配数量_1本目")</f>
        <v>=SNT.StockInst($D$11,"買気配数量_1本目") =&gt; 銘柄コードが不正です</v>
      </c>
    </row>
    <row r="19" spans="2:10" ht="20.100000000000001" customHeight="1">
      <c r="B19" s="33">
        <v>10</v>
      </c>
      <c r="C19" s="3" t="s">
        <v>34</v>
      </c>
      <c r="D19" s="18"/>
      <c r="E19" s="32" t="s">
        <v>19</v>
      </c>
      <c r="G19" s="14"/>
      <c r="H19" s="56" t="str">
        <f>_xll.SNT.StockInst($D$11,"買気配価格_2本目")</f>
        <v>=SNT.StockInst($D$11,"買気配価格_2本目") =&gt; 銘柄コードが不正です</v>
      </c>
      <c r="I19" s="56"/>
      <c r="J19" s="15" t="str">
        <f>_xll.SNT.StockInst($D$11,"買気配数量_2本目")</f>
        <v>=SNT.StockInst($D$11,"買気配数量_2本目") =&gt; 銘柄コードが不正です</v>
      </c>
    </row>
    <row r="20" spans="2:10" ht="20.100000000000001" customHeight="1" thickBot="1">
      <c r="B20" s="34">
        <v>11</v>
      </c>
      <c r="C20" s="36" t="s">
        <v>8</v>
      </c>
      <c r="D20" s="19">
        <v>1</v>
      </c>
      <c r="E20" s="35" t="s">
        <v>20</v>
      </c>
      <c r="G20" s="4"/>
      <c r="H20" s="57" t="str">
        <f>_xll.SNT.StockInst($D$11,"買気配価格_3本目")</f>
        <v>=SNT.StockInst($D$11,"買気配価格_3本目") =&gt; 銘柄コードが不正です</v>
      </c>
      <c r="I20" s="57"/>
      <c r="J20" s="16" t="str">
        <f>_xll.SNT.StockInst($D$11,"買気配数量_3本目")</f>
        <v>=SNT.StockInst($D$11,"買気配数量_3本目") =&gt; 銘柄コードが不正です</v>
      </c>
    </row>
    <row r="21" spans="2:10" ht="15" customHeight="1"/>
    <row r="22" spans="2:10" ht="20.100000000000001" customHeight="1">
      <c r="C22" t="s">
        <v>30</v>
      </c>
      <c r="E22" s="21"/>
    </row>
    <row r="23" spans="2:10" ht="20.100000000000001" customHeight="1">
      <c r="C23" s="23" t="s">
        <v>31</v>
      </c>
      <c r="E23" s="22"/>
    </row>
    <row r="24" spans="2:10" ht="20.100000000000001" customHeight="1">
      <c r="C24" s="24" t="str">
        <f>_xll.SNT.EqtyOrder(D10,TRUE,D11,D12,D13,D14,D15,D16,D17,D18,D19,D20)</f>
        <v>=SNT.EqtyOrder(D10,TRUE,D11,D12,D13,D14,D15,D16,D17,D18,D19,D20) =&gt; 銘柄コードが不正です</v>
      </c>
      <c r="D24" s="1"/>
      <c r="E24" s="1"/>
      <c r="F24" s="1"/>
      <c r="G24" s="1"/>
      <c r="H24" s="1"/>
      <c r="I24" s="1"/>
    </row>
    <row r="25" spans="2:10" ht="15" customHeight="1">
      <c r="C25" s="5"/>
      <c r="D25" s="1"/>
      <c r="E25" s="1"/>
      <c r="F25" s="1"/>
      <c r="G25" s="1"/>
      <c r="H25" s="1"/>
      <c r="I25" s="1"/>
    </row>
    <row r="26" spans="2:10" ht="15" customHeight="1" thickBot="1">
      <c r="C26" s="6" t="s">
        <v>22</v>
      </c>
      <c r="D26" s="1"/>
      <c r="E26" s="1"/>
      <c r="F26" s="1"/>
      <c r="G26" s="1"/>
      <c r="H26" s="1"/>
      <c r="I26" s="1"/>
    </row>
    <row r="27" spans="2:10" ht="30" customHeight="1" thickBot="1">
      <c r="C27" s="58" t="str">
        <f>MID(C24,FIND("=&gt;",C24)+2,90)</f>
        <v xml:space="preserve"> 銘柄コードが不正です</v>
      </c>
      <c r="D27" s="59"/>
      <c r="E27" s="59"/>
      <c r="F27" s="59"/>
      <c r="G27" s="59"/>
      <c r="H27" s="59"/>
      <c r="I27" s="59"/>
      <c r="J27" s="60"/>
    </row>
  </sheetData>
  <mergeCells count="14">
    <mergeCell ref="B2:D2"/>
    <mergeCell ref="E2:J2"/>
    <mergeCell ref="G10:G11"/>
    <mergeCell ref="H10:I11"/>
    <mergeCell ref="J10:J11"/>
    <mergeCell ref="H9:J9"/>
    <mergeCell ref="H19:I19"/>
    <mergeCell ref="H20:I20"/>
    <mergeCell ref="C27:J27"/>
    <mergeCell ref="H14:I14"/>
    <mergeCell ref="H15:I15"/>
    <mergeCell ref="H16:I16"/>
    <mergeCell ref="H17:I17"/>
    <mergeCell ref="H18:I18"/>
  </mergeCells>
  <phoneticPr fontId="1"/>
  <pageMargins left="0.70866141732283472" right="0.70866141732283472" top="0.74803149606299213" bottom="0.74803149606299213" header="0.31496062992125984" footer="0.31496062992125984"/>
  <pageSetup paperSize="9" scale="96" orientation="landscape" r:id="rId1"/>
  <headerFooter>
    <oddHeader>&amp;L&amp;F - &amp;A&amp;R&amp;D</oddHeader>
    <oddFooter>&amp;CCopyright(C) SBI Neotrade Securities Co., Ltd.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D8015-81E3-4A70-81FB-08EE14AE1ABD}">
  <sheetPr>
    <pageSetUpPr fitToPage="1"/>
  </sheetPr>
  <dimension ref="B1:U37"/>
  <sheetViews>
    <sheetView showGridLines="0" zoomScaleNormal="100" zoomScaleSheetLayoutView="100" workbookViewId="0">
      <selection activeCell="R34" sqref="R34"/>
    </sheetView>
  </sheetViews>
  <sheetFormatPr defaultRowHeight="20.100000000000001" customHeight="1"/>
  <cols>
    <col min="1" max="1" width="2.7109375" customWidth="1"/>
    <col min="2" max="2" width="5.7109375" customWidth="1"/>
    <col min="3" max="16" width="9.7109375" customWidth="1"/>
    <col min="17" max="17" width="1.7109375" customWidth="1"/>
  </cols>
  <sheetData>
    <row r="1" spans="2:21" ht="12" customHeight="1" thickBot="1"/>
    <row r="2" spans="2:21" ht="30" customHeight="1" thickBot="1">
      <c r="B2" s="65" t="s">
        <v>36</v>
      </c>
      <c r="C2" s="66"/>
      <c r="D2" s="66"/>
      <c r="E2" s="66"/>
      <c r="F2" s="66"/>
      <c r="G2" s="66"/>
      <c r="H2" s="112" t="s">
        <v>37</v>
      </c>
      <c r="I2" s="112"/>
      <c r="J2" s="112"/>
      <c r="K2" s="112"/>
      <c r="L2" s="112"/>
      <c r="M2" s="112"/>
      <c r="N2" s="112"/>
      <c r="O2" s="112"/>
      <c r="P2" s="113"/>
      <c r="R2" s="31"/>
    </row>
    <row r="3" spans="2:21" ht="15" customHeight="1">
      <c r="B3" s="7"/>
      <c r="R3" s="31"/>
    </row>
    <row r="4" spans="2:21" ht="15" customHeight="1">
      <c r="B4" s="7"/>
      <c r="C4" s="30"/>
      <c r="D4" s="103" t="str">
        <f>_xll.SNT.StockInst($C$4,"銘柄名称")</f>
        <v>=SNT.StockInst($C$4,"銘柄名称") =&gt; 銘柄コードが不正です</v>
      </c>
      <c r="E4" s="103"/>
      <c r="F4" s="103"/>
      <c r="G4" s="28"/>
      <c r="H4" s="30"/>
      <c r="I4" s="103" t="str">
        <f>_xll.SNT.StockInst($H$4,"銘柄名称")</f>
        <v>=SNT.StockInst($H$4,"銘柄名称") =&gt; 銘柄コードが不正です</v>
      </c>
      <c r="J4" s="103"/>
      <c r="K4" s="103"/>
      <c r="L4" s="28"/>
      <c r="M4" s="30"/>
      <c r="N4" s="103" t="str">
        <f>_xll.SNT.StockInst($M$4,"銘柄名称")</f>
        <v>=SNT.StockInst($M$4,"銘柄名称") =&gt; 銘柄コードが不正です</v>
      </c>
      <c r="O4" s="103"/>
      <c r="P4" s="103"/>
    </row>
    <row r="5" spans="2:21" ht="15" customHeight="1">
      <c r="B5" s="7"/>
      <c r="C5" s="70" t="s">
        <v>25</v>
      </c>
      <c r="D5" s="72" t="str">
        <f>_xll.SNT.StockInst($C$4,"現値")</f>
        <v>=SNT.StockInst($C$4,"現値") =&gt; 銘柄コードが不正です</v>
      </c>
      <c r="E5" s="72"/>
      <c r="F5" s="74" t="str">
        <f>MID(_xll.SNT.StockInst($C$4,"現値日時"),12,5)</f>
        <v>ockIn</v>
      </c>
      <c r="H5" s="70" t="s">
        <v>25</v>
      </c>
      <c r="I5" s="72" t="str">
        <f>_xll.SNT.StockInst($H$4,"現値")</f>
        <v>=SNT.StockInst($H$4,"現値") =&gt; 銘柄コードが不正です</v>
      </c>
      <c r="J5" s="72"/>
      <c r="K5" s="74" t="str">
        <f>MID(_xll.SNT.StockInst($H$4,"現値日時"),12,5)</f>
        <v>ockIn</v>
      </c>
      <c r="M5" s="70" t="s">
        <v>25</v>
      </c>
      <c r="N5" s="72" t="str">
        <f>_xll.SNT.StockInst($M$4,"現値")</f>
        <v>=SNT.StockInst($M$4,"現値") =&gt; 銘柄コードが不正です</v>
      </c>
      <c r="O5" s="72"/>
      <c r="P5" s="74" t="str">
        <f>MID(_xll.SNT.StockInst($M$4,"現値日時"),12,5)</f>
        <v>ockIn</v>
      </c>
    </row>
    <row r="6" spans="2:21" ht="15" customHeight="1" thickBot="1">
      <c r="B6" s="7"/>
      <c r="C6" s="71"/>
      <c r="D6" s="73"/>
      <c r="E6" s="73"/>
      <c r="F6" s="75"/>
      <c r="H6" s="71"/>
      <c r="I6" s="73"/>
      <c r="J6" s="73"/>
      <c r="K6" s="75"/>
      <c r="M6" s="71"/>
      <c r="N6" s="73"/>
      <c r="O6" s="73"/>
      <c r="P6" s="75"/>
    </row>
    <row r="7" spans="2:21" ht="15" customHeight="1">
      <c r="B7" s="7"/>
    </row>
    <row r="8" spans="2:21" ht="15" customHeight="1">
      <c r="B8" s="7"/>
      <c r="C8" s="8" t="s">
        <v>26</v>
      </c>
      <c r="D8" s="61" t="s">
        <v>28</v>
      </c>
      <c r="E8" s="61"/>
      <c r="F8" s="8" t="s">
        <v>27</v>
      </c>
      <c r="H8" s="8" t="s">
        <v>26</v>
      </c>
      <c r="I8" s="61" t="s">
        <v>28</v>
      </c>
      <c r="J8" s="61"/>
      <c r="K8" s="8" t="s">
        <v>27</v>
      </c>
      <c r="M8" s="8" t="s">
        <v>26</v>
      </c>
      <c r="N8" s="61" t="s">
        <v>28</v>
      </c>
      <c r="O8" s="61"/>
      <c r="P8" s="8" t="s">
        <v>27</v>
      </c>
    </row>
    <row r="9" spans="2:21" ht="15" customHeight="1">
      <c r="B9" s="7"/>
      <c r="C9" s="9" t="str">
        <f>_xll.SNT.StockInst($C$4,"売気配数量_3本目")</f>
        <v>=SNT.StockInst($C$4,"売気配数量_3本目") =&gt; 銘柄コードが不正です</v>
      </c>
      <c r="D9" s="109" t="str">
        <f>_xll.SNT.StockInst($C$4,"売気配価格_3本目")</f>
        <v>=SNT.StockInst($C$4,"売気配価格_3本目") =&gt; 銘柄コードが不正です</v>
      </c>
      <c r="E9" s="109"/>
      <c r="F9" s="2"/>
      <c r="H9" s="9" t="str">
        <f>_xll.SNT.StockInst($H$4,"売気配数量_3本目")</f>
        <v>=SNT.StockInst($H$4,"売気配数量_3本目") =&gt; 銘柄コードが不正です</v>
      </c>
      <c r="I9" s="109" t="str">
        <f>_xll.SNT.StockInst($H$4,"売気配価格_3本目")</f>
        <v>=SNT.StockInst($H$4,"売気配価格_3本目") =&gt; 銘柄コードが不正です</v>
      </c>
      <c r="J9" s="109"/>
      <c r="K9" s="2"/>
      <c r="M9" s="9" t="str">
        <f>_xll.SNT.StockInst($M$4,"売気配数量_3本目")</f>
        <v>=SNT.StockInst($M$4,"売気配数量_3本目") =&gt; 銘柄コードが不正です</v>
      </c>
      <c r="N9" s="109" t="str">
        <f>_xll.SNT.StockInst($M$4,"売気配価格_3本目")</f>
        <v>=SNT.StockInst($M$4,"売気配価格_3本目") =&gt; 銘柄コードが不正です</v>
      </c>
      <c r="O9" s="109"/>
      <c r="P9" s="2"/>
    </row>
    <row r="10" spans="2:21" ht="15" customHeight="1">
      <c r="B10" s="7"/>
      <c r="C10" s="10" t="str">
        <f>_xll.SNT.StockInst($C$4,"売気配数量_2本目")</f>
        <v>=SNT.StockInst($C$4,"売気配数量_2本目") =&gt; 銘柄コードが不正です</v>
      </c>
      <c r="D10" s="107" t="str">
        <f>_xll.SNT.StockInst($C$4,"売気配価格_2本目")</f>
        <v>=SNT.StockInst($C$4,"売気配価格_2本目") =&gt; 銘柄コードが不正です</v>
      </c>
      <c r="E10" s="107"/>
      <c r="F10" s="3"/>
      <c r="H10" s="10" t="str">
        <f>_xll.SNT.StockInst($H$4,"売気配数量_2本目")</f>
        <v>=SNT.StockInst($H$4,"売気配数量_2本目") =&gt; 銘柄コードが不正です</v>
      </c>
      <c r="I10" s="107" t="str">
        <f>_xll.SNT.StockInst($H$4,"売気配価格_2本目")</f>
        <v>=SNT.StockInst($H$4,"売気配価格_2本目") =&gt; 銘柄コードが不正です</v>
      </c>
      <c r="J10" s="107"/>
      <c r="K10" s="3"/>
      <c r="M10" s="10" t="str">
        <f>_xll.SNT.StockInst($M$4,"売気配数量_2本目")</f>
        <v>=SNT.StockInst($M$4,"売気配数量_2本目") =&gt; 銘柄コードが不正です</v>
      </c>
      <c r="N10" s="107" t="str">
        <f>_xll.SNT.StockInst($M$4,"売気配価格_2本目")</f>
        <v>=SNT.StockInst($M$4,"売気配価格_2本目") =&gt; 銘柄コードが不正です</v>
      </c>
      <c r="O10" s="107"/>
      <c r="P10" s="3"/>
      <c r="S10" s="20"/>
      <c r="T10" s="108"/>
      <c r="U10" s="108"/>
    </row>
    <row r="11" spans="2:21" ht="15" customHeight="1">
      <c r="B11" s="7"/>
      <c r="C11" s="11" t="str">
        <f>_xll.SNT.StockInst($C$4,"売気配数量_1本目")</f>
        <v>=SNT.StockInst($C$4,"売気配数量_1本目") =&gt; 銘柄コードが不正です</v>
      </c>
      <c r="D11" s="105" t="str">
        <f>_xll.SNT.StockInst($C$4,"売気配価格_1本目")</f>
        <v>=SNT.StockInst($C$4,"売気配価格_1本目") =&gt; 銘柄コードが不正です</v>
      </c>
      <c r="E11" s="105"/>
      <c r="F11" s="4"/>
      <c r="H11" s="11" t="str">
        <f>_xll.SNT.StockInst($H$4,"売気配数量_1本目")</f>
        <v>=SNT.StockInst($H$4,"売気配数量_1本目") =&gt; 銘柄コードが不正です</v>
      </c>
      <c r="I11" s="105" t="str">
        <f>_xll.SNT.StockInst($H$4,"売気配価格_1本目")</f>
        <v>=SNT.StockInst($H$4,"売気配価格_1本目") =&gt; 銘柄コードが不正です</v>
      </c>
      <c r="J11" s="105"/>
      <c r="K11" s="4"/>
      <c r="M11" s="11" t="str">
        <f>_xll.SNT.StockInst($M$4,"売気配数量_1本目")</f>
        <v>=SNT.StockInst($M$4,"売気配数量_1本目") =&gt; 銘柄コードが不正です</v>
      </c>
      <c r="N11" s="105" t="str">
        <f>_xll.SNT.StockInst($M$4,"売気配価格_1本目")</f>
        <v>=SNT.StockInst($M$4,"売気配価格_1本目") =&gt; 銘柄コードが不正です</v>
      </c>
      <c r="O11" s="105"/>
      <c r="P11" s="4"/>
      <c r="S11" s="20"/>
      <c r="T11" s="108"/>
      <c r="U11" s="108"/>
    </row>
    <row r="12" spans="2:21" ht="15" customHeight="1">
      <c r="B12" s="7"/>
      <c r="C12" s="12"/>
      <c r="D12" s="106" t="str">
        <f>_xll.SNT.StockInst($C$4,"買気配価格_1本目")</f>
        <v>=SNT.StockInst($C$4,"買気配価格_1本目") =&gt; 銘柄コードが不正です</v>
      </c>
      <c r="E12" s="106"/>
      <c r="F12" s="13" t="str">
        <f>_xll.SNT.StockInst($C$4,"買気配数量_1本目")</f>
        <v>=SNT.StockInst($C$4,"買気配数量_1本目") =&gt; 銘柄コードが不正です</v>
      </c>
      <c r="H12" s="12"/>
      <c r="I12" s="106" t="str">
        <f>_xll.SNT.StockInst($H$4,"買気配価格_1本目")</f>
        <v>=SNT.StockInst($H$4,"買気配価格_1本目") =&gt; 銘柄コードが不正です</v>
      </c>
      <c r="J12" s="106"/>
      <c r="K12" s="13" t="str">
        <f>_xll.SNT.StockInst($H$4,"買気配数量_1本目")</f>
        <v>=SNT.StockInst($H$4,"買気配数量_1本目") =&gt; 銘柄コードが不正です</v>
      </c>
      <c r="M12" s="12"/>
      <c r="N12" s="106" t="str">
        <f>_xll.SNT.StockInst($M$4,"買気配価格_1本目")</f>
        <v>=SNT.StockInst($M$4,"買気配価格_1本目") =&gt; 銘柄コードが不正です</v>
      </c>
      <c r="O12" s="106"/>
      <c r="P12" s="13" t="str">
        <f>_xll.SNT.StockInst($M$4,"買気配数量_1本目")</f>
        <v>=SNT.StockInst($M$4,"買気配数量_1本目") =&gt; 銘柄コードが不正です</v>
      </c>
      <c r="S12" s="20"/>
    </row>
    <row r="13" spans="2:21" ht="15" customHeight="1">
      <c r="B13" s="7"/>
      <c r="C13" s="14"/>
      <c r="D13" s="107" t="str">
        <f>_xll.SNT.StockInst($C$4,"買気配価格_2本目")</f>
        <v>=SNT.StockInst($C$4,"買気配価格_2本目") =&gt; 銘柄コードが不正です</v>
      </c>
      <c r="E13" s="107"/>
      <c r="F13" s="15" t="str">
        <f>_xll.SNT.StockInst($C$4,"買気配数量_2本目")</f>
        <v>=SNT.StockInst($C$4,"買気配数量_2本目") =&gt; 銘柄コードが不正です</v>
      </c>
      <c r="H13" s="14"/>
      <c r="I13" s="107" t="str">
        <f>_xll.SNT.StockInst($H$4,"買気配価格_2本目")</f>
        <v>=SNT.StockInst($H$4,"買気配価格_2本目") =&gt; 銘柄コードが不正です</v>
      </c>
      <c r="J13" s="107"/>
      <c r="K13" s="15" t="str">
        <f>_xll.SNT.StockInst($H$4,"買気配数量_2本目")</f>
        <v>=SNT.StockInst($H$4,"買気配数量_2本目") =&gt; 銘柄コードが不正です</v>
      </c>
      <c r="M13" s="14"/>
      <c r="N13" s="107" t="str">
        <f>_xll.SNT.StockInst($M$4,"買気配価格_2本目")</f>
        <v>=SNT.StockInst($M$4,"買気配価格_2本目") =&gt; 銘柄コードが不正です</v>
      </c>
      <c r="O13" s="107"/>
      <c r="P13" s="15" t="str">
        <f>_xll.SNT.StockInst($M$4,"買気配数量_2本目")</f>
        <v>=SNT.StockInst($M$4,"買気配数量_2本目") =&gt; 銘柄コードが不正です</v>
      </c>
      <c r="S13" s="20"/>
      <c r="T13" s="108"/>
      <c r="U13" s="108"/>
    </row>
    <row r="14" spans="2:21" ht="15" customHeight="1">
      <c r="B14" s="7"/>
      <c r="C14" s="4"/>
      <c r="D14" s="104" t="str">
        <f>_xll.SNT.StockInst($C$4,"買気配価格_3本目")</f>
        <v>=SNT.StockInst($C$4,"買気配価格_3本目") =&gt; 銘柄コードが不正です</v>
      </c>
      <c r="E14" s="104"/>
      <c r="F14" s="16" t="str">
        <f>_xll.SNT.StockInst($C$4,"買気配数量_3本目")</f>
        <v>=SNT.StockInst($C$4,"買気配数量_3本目") =&gt; 銘柄コードが不正です</v>
      </c>
      <c r="H14" s="4"/>
      <c r="I14" s="104" t="str">
        <f>_xll.SNT.StockInst($H$4,"買気配価格_3本目")</f>
        <v>=SNT.StockInst($H$4,"買気配価格_3本目") =&gt; 銘柄コードが不正です</v>
      </c>
      <c r="J14" s="104"/>
      <c r="K14" s="16" t="str">
        <f>_xll.SNT.StockInst($H$4,"買気配数量_3本目")</f>
        <v>=SNT.StockInst($H$4,"買気配数量_3本目") =&gt; 銘柄コードが不正です</v>
      </c>
      <c r="M14" s="4"/>
      <c r="N14" s="104" t="str">
        <f>_xll.SNT.StockInst($M$4,"買気配価格_3本目")</f>
        <v>=SNT.StockInst($M$4,"買気配価格_3本目") =&gt; 銘柄コードが不正です</v>
      </c>
      <c r="O14" s="104"/>
      <c r="P14" s="16" t="str">
        <f>_xll.SNT.StockInst($M$4,"買気配数量_3本目")</f>
        <v>=SNT.StockInst($M$4,"買気配数量_3本目") =&gt; 銘柄コードが不正です</v>
      </c>
      <c r="S14" s="20"/>
      <c r="T14" s="108"/>
      <c r="U14" s="108"/>
    </row>
    <row r="15" spans="2:21" ht="15" customHeight="1">
      <c r="B15" s="7"/>
      <c r="C15" s="29"/>
      <c r="D15" s="25"/>
      <c r="E15" s="25"/>
      <c r="F15" s="26"/>
      <c r="H15" s="27"/>
      <c r="I15" s="25"/>
      <c r="J15" s="25"/>
      <c r="K15" s="26"/>
      <c r="M15" s="27"/>
      <c r="N15" s="25"/>
      <c r="O15" s="25"/>
      <c r="P15" s="26"/>
    </row>
    <row r="16" spans="2:21" ht="15" customHeight="1">
      <c r="C16" s="6" t="s">
        <v>22</v>
      </c>
      <c r="D16" s="1"/>
      <c r="E16" s="1"/>
      <c r="F16" s="1"/>
      <c r="G16" s="1"/>
      <c r="H16" s="1"/>
      <c r="I16" s="1"/>
      <c r="J16" s="1"/>
      <c r="K16" s="1"/>
      <c r="L16" s="1"/>
    </row>
    <row r="17" spans="2:17" ht="15" customHeight="1">
      <c r="C17" s="111" t="str">
        <f>MID($C$35,FIND("=&gt;",$C$35)+2,90)</f>
        <v xml:space="preserve"> 銘柄コードが不正です</v>
      </c>
      <c r="D17" s="111"/>
      <c r="E17" s="111"/>
      <c r="F17" s="111"/>
      <c r="G17" s="111"/>
      <c r="H17" s="111"/>
      <c r="I17" s="111"/>
      <c r="J17" s="111"/>
      <c r="K17" s="111"/>
      <c r="L17" s="111"/>
      <c r="M17" s="111"/>
      <c r="N17" s="111"/>
      <c r="O17" s="111"/>
      <c r="P17" s="111"/>
    </row>
    <row r="18" spans="2:17" ht="15" customHeight="1">
      <c r="C18" s="111"/>
      <c r="D18" s="111"/>
      <c r="E18" s="111"/>
      <c r="F18" s="111"/>
      <c r="G18" s="111"/>
      <c r="H18" s="111"/>
      <c r="I18" s="111"/>
      <c r="J18" s="111"/>
      <c r="K18" s="111"/>
      <c r="L18" s="111"/>
      <c r="M18" s="111"/>
      <c r="N18" s="111"/>
      <c r="O18" s="111"/>
      <c r="P18" s="111"/>
    </row>
    <row r="19" spans="2:17" ht="15" customHeight="1" thickBot="1">
      <c r="B19" s="7"/>
      <c r="C19" s="27"/>
      <c r="D19" s="25"/>
      <c r="E19" s="25"/>
      <c r="F19" s="26"/>
      <c r="H19" s="27"/>
      <c r="I19" s="25"/>
      <c r="J19" s="25"/>
      <c r="K19" s="26"/>
      <c r="M19" s="27"/>
      <c r="N19" s="25"/>
      <c r="O19" s="25"/>
      <c r="P19" s="26"/>
    </row>
    <row r="20" spans="2:17" ht="20.100000000000001" customHeight="1" thickBot="1">
      <c r="B20" s="41" t="s">
        <v>10</v>
      </c>
      <c r="C20" s="91" t="s">
        <v>9</v>
      </c>
      <c r="D20" s="91"/>
      <c r="E20" s="91"/>
      <c r="F20" s="91" t="s">
        <v>11</v>
      </c>
      <c r="G20" s="91"/>
      <c r="H20" s="91" t="s">
        <v>23</v>
      </c>
      <c r="I20" s="91"/>
      <c r="J20" s="91"/>
      <c r="K20" s="91"/>
      <c r="L20" s="91"/>
      <c r="M20" s="91"/>
      <c r="N20" s="110"/>
    </row>
    <row r="21" spans="2:17" ht="15" customHeight="1">
      <c r="B21" s="37">
        <v>1</v>
      </c>
      <c r="C21" s="97" t="s">
        <v>21</v>
      </c>
      <c r="D21" s="98"/>
      <c r="E21" s="99"/>
      <c r="F21" s="92">
        <v>1</v>
      </c>
      <c r="G21" s="93"/>
      <c r="H21" s="100" t="s">
        <v>29</v>
      </c>
      <c r="I21" s="101"/>
      <c r="J21" s="101"/>
      <c r="K21" s="101"/>
      <c r="L21" s="101"/>
      <c r="M21" s="101"/>
      <c r="N21" s="102"/>
    </row>
    <row r="22" spans="2:17" ht="15" customHeight="1">
      <c r="B22" s="33">
        <v>2</v>
      </c>
      <c r="C22" s="81" t="s">
        <v>0</v>
      </c>
      <c r="D22" s="82"/>
      <c r="E22" s="83"/>
      <c r="F22" s="79"/>
      <c r="G22" s="80"/>
      <c r="H22" s="84" t="s">
        <v>12</v>
      </c>
      <c r="I22" s="85"/>
      <c r="J22" s="85"/>
      <c r="K22" s="85"/>
      <c r="L22" s="85"/>
      <c r="M22" s="85"/>
      <c r="N22" s="86"/>
    </row>
    <row r="23" spans="2:17" ht="15" customHeight="1">
      <c r="B23" s="33">
        <v>3</v>
      </c>
      <c r="C23" s="81" t="s">
        <v>1</v>
      </c>
      <c r="D23" s="82"/>
      <c r="E23" s="83"/>
      <c r="F23" s="79"/>
      <c r="G23" s="80"/>
      <c r="H23" s="84" t="s">
        <v>35</v>
      </c>
      <c r="I23" s="85"/>
      <c r="J23" s="85"/>
      <c r="K23" s="85"/>
      <c r="L23" s="85"/>
      <c r="M23" s="85"/>
      <c r="N23" s="86"/>
      <c r="O23" s="1"/>
      <c r="P23" s="1"/>
      <c r="Q23" s="1"/>
    </row>
    <row r="24" spans="2:17" ht="15" customHeight="1">
      <c r="B24" s="33">
        <v>4</v>
      </c>
      <c r="C24" s="81" t="s">
        <v>32</v>
      </c>
      <c r="D24" s="82"/>
      <c r="E24" s="83"/>
      <c r="F24" s="79"/>
      <c r="G24" s="80"/>
      <c r="H24" s="84" t="s">
        <v>33</v>
      </c>
      <c r="I24" s="85"/>
      <c r="J24" s="85"/>
      <c r="K24" s="85"/>
      <c r="L24" s="85"/>
      <c r="M24" s="85"/>
      <c r="N24" s="86"/>
      <c r="O24" s="1"/>
      <c r="P24" s="1"/>
      <c r="Q24" s="1"/>
    </row>
    <row r="25" spans="2:17" ht="15" customHeight="1">
      <c r="B25" s="33">
        <v>4</v>
      </c>
      <c r="C25" s="81" t="s">
        <v>2</v>
      </c>
      <c r="D25" s="82"/>
      <c r="E25" s="83"/>
      <c r="F25" s="79"/>
      <c r="G25" s="80"/>
      <c r="H25" s="84" t="s">
        <v>14</v>
      </c>
      <c r="I25" s="85"/>
      <c r="J25" s="85"/>
      <c r="K25" s="85"/>
      <c r="L25" s="85"/>
      <c r="M25" s="85"/>
      <c r="N25" s="86"/>
      <c r="O25" s="1"/>
      <c r="P25" s="1"/>
      <c r="Q25" s="1"/>
    </row>
    <row r="26" spans="2:17" ht="15" customHeight="1">
      <c r="B26" s="33">
        <v>5</v>
      </c>
      <c r="C26" s="81" t="s">
        <v>3</v>
      </c>
      <c r="D26" s="82"/>
      <c r="E26" s="83"/>
      <c r="F26" s="79"/>
      <c r="G26" s="80"/>
      <c r="H26" s="84" t="s">
        <v>24</v>
      </c>
      <c r="I26" s="85"/>
      <c r="J26" s="85"/>
      <c r="K26" s="85"/>
      <c r="L26" s="85"/>
      <c r="M26" s="85"/>
      <c r="N26" s="86"/>
      <c r="O26" s="1"/>
      <c r="P26" s="1"/>
      <c r="Q26" s="1"/>
    </row>
    <row r="27" spans="2:17" ht="15" customHeight="1">
      <c r="B27" s="33">
        <v>6</v>
      </c>
      <c r="C27" s="81" t="s">
        <v>4</v>
      </c>
      <c r="D27" s="82"/>
      <c r="E27" s="83"/>
      <c r="F27" s="79"/>
      <c r="G27" s="80"/>
      <c r="H27" s="84" t="s">
        <v>15</v>
      </c>
      <c r="I27" s="85"/>
      <c r="J27" s="85"/>
      <c r="K27" s="85"/>
      <c r="L27" s="85"/>
      <c r="M27" s="85"/>
      <c r="N27" s="86"/>
    </row>
    <row r="28" spans="2:17" ht="15" customHeight="1">
      <c r="B28" s="33">
        <v>7</v>
      </c>
      <c r="C28" s="81" t="s">
        <v>5</v>
      </c>
      <c r="D28" s="82"/>
      <c r="E28" s="83"/>
      <c r="F28" s="79"/>
      <c r="G28" s="80"/>
      <c r="H28" s="84" t="s">
        <v>16</v>
      </c>
      <c r="I28" s="85"/>
      <c r="J28" s="85"/>
      <c r="K28" s="85"/>
      <c r="L28" s="85"/>
      <c r="M28" s="85"/>
      <c r="N28" s="86"/>
    </row>
    <row r="29" spans="2:17" ht="15" customHeight="1">
      <c r="B29" s="33">
        <v>8</v>
      </c>
      <c r="C29" s="81" t="s">
        <v>6</v>
      </c>
      <c r="D29" s="82"/>
      <c r="E29" s="83"/>
      <c r="F29" s="79"/>
      <c r="G29" s="80"/>
      <c r="H29" s="84" t="s">
        <v>17</v>
      </c>
      <c r="I29" s="85"/>
      <c r="J29" s="85"/>
      <c r="K29" s="85"/>
      <c r="L29" s="85"/>
      <c r="M29" s="85"/>
      <c r="N29" s="86"/>
    </row>
    <row r="30" spans="2:17" ht="15" customHeight="1">
      <c r="B30" s="33">
        <v>9</v>
      </c>
      <c r="C30" s="81" t="s">
        <v>7</v>
      </c>
      <c r="D30" s="82"/>
      <c r="E30" s="83"/>
      <c r="F30" s="79"/>
      <c r="G30" s="80"/>
      <c r="H30" s="84" t="s">
        <v>18</v>
      </c>
      <c r="I30" s="85"/>
      <c r="J30" s="85"/>
      <c r="K30" s="85"/>
      <c r="L30" s="85"/>
      <c r="M30" s="85"/>
      <c r="N30" s="86"/>
    </row>
    <row r="31" spans="2:17" ht="15" customHeight="1">
      <c r="B31" s="33">
        <v>10</v>
      </c>
      <c r="C31" s="81" t="s">
        <v>34</v>
      </c>
      <c r="D31" s="82"/>
      <c r="E31" s="83"/>
      <c r="F31" s="79"/>
      <c r="G31" s="87"/>
      <c r="H31" s="84" t="s">
        <v>19</v>
      </c>
      <c r="I31" s="85"/>
      <c r="J31" s="85"/>
      <c r="K31" s="85"/>
      <c r="L31" s="85"/>
      <c r="M31" s="85"/>
      <c r="N31" s="86"/>
    </row>
    <row r="32" spans="2:17" ht="15" customHeight="1" thickBot="1">
      <c r="B32" s="34">
        <v>11</v>
      </c>
      <c r="C32" s="88" t="s">
        <v>8</v>
      </c>
      <c r="D32" s="89"/>
      <c r="E32" s="90"/>
      <c r="F32" s="77"/>
      <c r="G32" s="78"/>
      <c r="H32" s="94" t="s">
        <v>20</v>
      </c>
      <c r="I32" s="95"/>
      <c r="J32" s="95"/>
      <c r="K32" s="95"/>
      <c r="L32" s="95"/>
      <c r="M32" s="95"/>
      <c r="N32" s="96"/>
    </row>
    <row r="33" spans="3:12" ht="15" customHeight="1"/>
    <row r="34" spans="3:12" ht="15" customHeight="1">
      <c r="C34" s="6" t="s">
        <v>30</v>
      </c>
      <c r="F34" s="21"/>
      <c r="G34" s="21"/>
      <c r="H34" s="21"/>
      <c r="I34" s="21"/>
      <c r="J34" s="21"/>
      <c r="K34" s="21"/>
    </row>
    <row r="35" spans="3:12" ht="15" customHeight="1">
      <c r="C35" s="24" t="str">
        <f>_xll.SNT.MrgnOpenOrder(F21,TRUE,F22,F23,F24,F25,F26,F27,F28,F29,F30,F31,F32)</f>
        <v>=SNT.MrgnOpenOrder(F21,TRUE,F22,F23,F24,F25,F26,F27,F28,F29,F30,F31,F32) =&gt; 銘柄コードが不正です</v>
      </c>
      <c r="D35" s="1"/>
      <c r="E35" s="1"/>
      <c r="F35" s="1"/>
      <c r="G35" s="1"/>
      <c r="H35" s="1"/>
      <c r="I35" s="1"/>
      <c r="J35" s="1"/>
      <c r="K35" s="1"/>
      <c r="L35" s="1"/>
    </row>
    <row r="36" spans="3:12" ht="15" customHeight="1">
      <c r="C36" s="1"/>
      <c r="D36" s="1"/>
      <c r="E36" s="1"/>
      <c r="F36" s="1"/>
      <c r="G36" s="1"/>
      <c r="H36" s="1"/>
      <c r="I36" s="1"/>
      <c r="J36" s="1"/>
      <c r="K36" s="1"/>
      <c r="L36" s="1"/>
    </row>
    <row r="37" spans="3:12" ht="15" customHeight="1"/>
  </sheetData>
  <mergeCells count="79">
    <mergeCell ref="N9:O9"/>
    <mergeCell ref="D9:E9"/>
    <mergeCell ref="D10:E10"/>
    <mergeCell ref="D13:E13"/>
    <mergeCell ref="H2:P2"/>
    <mergeCell ref="B2:G2"/>
    <mergeCell ref="H5:H6"/>
    <mergeCell ref="I5:J6"/>
    <mergeCell ref="K5:K6"/>
    <mergeCell ref="N4:P4"/>
    <mergeCell ref="M5:M6"/>
    <mergeCell ref="N5:O6"/>
    <mergeCell ref="P5:P6"/>
    <mergeCell ref="I4:K4"/>
    <mergeCell ref="T13:U13"/>
    <mergeCell ref="I8:J8"/>
    <mergeCell ref="I9:J9"/>
    <mergeCell ref="H22:N22"/>
    <mergeCell ref="H23:N23"/>
    <mergeCell ref="N10:O10"/>
    <mergeCell ref="T14:U14"/>
    <mergeCell ref="N11:O11"/>
    <mergeCell ref="N12:O12"/>
    <mergeCell ref="I10:J10"/>
    <mergeCell ref="T10:U10"/>
    <mergeCell ref="T11:U11"/>
    <mergeCell ref="H20:N20"/>
    <mergeCell ref="N13:O13"/>
    <mergeCell ref="N14:O14"/>
    <mergeCell ref="C17:P18"/>
    <mergeCell ref="H29:N29"/>
    <mergeCell ref="H30:N30"/>
    <mergeCell ref="H21:N21"/>
    <mergeCell ref="D4:F4"/>
    <mergeCell ref="C5:C6"/>
    <mergeCell ref="D5:E6"/>
    <mergeCell ref="F5:F6"/>
    <mergeCell ref="D8:E8"/>
    <mergeCell ref="D14:E14"/>
    <mergeCell ref="D11:E11"/>
    <mergeCell ref="D12:E12"/>
    <mergeCell ref="I11:J11"/>
    <mergeCell ref="I12:J12"/>
    <mergeCell ref="I13:J13"/>
    <mergeCell ref="I14:J14"/>
    <mergeCell ref="N8:O8"/>
    <mergeCell ref="C26:E26"/>
    <mergeCell ref="C27:E27"/>
    <mergeCell ref="C28:E28"/>
    <mergeCell ref="H25:N25"/>
    <mergeCell ref="H26:N26"/>
    <mergeCell ref="H27:N27"/>
    <mergeCell ref="H28:N28"/>
    <mergeCell ref="C20:E20"/>
    <mergeCell ref="C21:E21"/>
    <mergeCell ref="C22:E22"/>
    <mergeCell ref="C23:E23"/>
    <mergeCell ref="C25:E25"/>
    <mergeCell ref="F20:G20"/>
    <mergeCell ref="F21:G21"/>
    <mergeCell ref="F22:G22"/>
    <mergeCell ref="F23:G23"/>
    <mergeCell ref="F25:G25"/>
    <mergeCell ref="F32:G32"/>
    <mergeCell ref="F24:G24"/>
    <mergeCell ref="C24:E24"/>
    <mergeCell ref="H24:N24"/>
    <mergeCell ref="F27:G27"/>
    <mergeCell ref="F28:G28"/>
    <mergeCell ref="F29:G29"/>
    <mergeCell ref="F30:G30"/>
    <mergeCell ref="F31:G31"/>
    <mergeCell ref="C29:E29"/>
    <mergeCell ref="C30:E30"/>
    <mergeCell ref="C31:E31"/>
    <mergeCell ref="C32:E32"/>
    <mergeCell ref="F26:G26"/>
    <mergeCell ref="H31:N31"/>
    <mergeCell ref="H32:N32"/>
  </mergeCells>
  <phoneticPr fontId="1"/>
  <pageMargins left="0.70866141732283472" right="0.70866141732283472" top="0.74803149606299213" bottom="0.74803149606299213" header="0.31496062992125984" footer="0.31496062992125984"/>
  <pageSetup paperSize="9" scale="94" fitToHeight="0" orientation="landscape" r:id="rId1"/>
  <headerFooter>
    <oddHeader>&amp;L&amp;F - &amp;A&amp;R&amp;D</oddHeader>
    <oddFooter>&amp;CCopyright(C) SBI Neotrade Securities Co., Ltd. All Rights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説明</vt:lpstr>
      <vt:lpstr>１_現物発注</vt:lpstr>
      <vt:lpstr>2_信用新規発注三銘柄情報</vt:lpstr>
      <vt:lpstr>'１_現物発注'!Print_Area</vt:lpstr>
      <vt:lpstr>'2_信用新規発注三銘柄情報'!Print_Area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SBINTD</dc:creator>
  <cp:lastModifiedBy>SBINTD</cp:lastModifiedBy>
  <cp:lastPrinted>2024-05-28T05:10:51Z</cp:lastPrinted>
  <dcterms:created xsi:type="dcterms:W3CDTF">2024-02-21T09:42:22Z</dcterms:created>
  <dcterms:modified xsi:type="dcterms:W3CDTF">2024-05-29T08:46:32Z</dcterms:modified>
</cp:coreProperties>
</file>